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Nemzetközi Osztály\01_hivatalos\TANTERVEK, tárgylisták\2024-2025 elfogadott mintatantervek\"/>
    </mc:Choice>
  </mc:AlternateContent>
  <bookViews>
    <workbookView xWindow="0" yWindow="0" windowWidth="23040" windowHeight="8040"/>
  </bookViews>
  <sheets>
    <sheet name="Autumn" sheetId="1" r:id="rId1"/>
  </sheets>
  <definedNames>
    <definedName name="_xlnm.Print_Titles" localSheetId="0">Autumn!$1:$2</definedName>
    <definedName name="_xlnm.Print_Area" localSheetId="0">Autumn!$A$1:$V$142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40" i="1"/>
  <c r="J41" i="1"/>
  <c r="M41" i="1"/>
  <c r="M40" i="1"/>
  <c r="J40" i="1"/>
  <c r="G40" i="1"/>
  <c r="D41" i="1"/>
  <c r="D40" i="1"/>
  <c r="Q31" i="1"/>
  <c r="M31" i="1"/>
  <c r="J31" i="1"/>
  <c r="G31" i="1"/>
  <c r="D31" i="1"/>
  <c r="D30" i="1"/>
  <c r="Q116" i="1"/>
  <c r="Q41" i="1"/>
  <c r="D14" i="1"/>
  <c r="G14" i="1"/>
  <c r="J14" i="1"/>
  <c r="M14" i="1"/>
  <c r="Q14" i="1"/>
  <c r="G41" i="1"/>
  <c r="M30" i="1"/>
  <c r="J30" i="1"/>
  <c r="G30" i="1"/>
  <c r="Q15" i="1"/>
  <c r="Q120" i="1" l="1"/>
  <c r="Q118" i="1"/>
  <c r="P14" i="1"/>
  <c r="M15" i="1"/>
  <c r="J15" i="1"/>
  <c r="G15" i="1"/>
  <c r="D15" i="1"/>
  <c r="Q129" i="1" l="1"/>
  <c r="M129" i="1"/>
  <c r="J129" i="1"/>
  <c r="G129" i="1"/>
  <c r="D129" i="1"/>
  <c r="D117" i="1" s="1"/>
  <c r="M116" i="1"/>
  <c r="J116" i="1"/>
  <c r="G116" i="1"/>
  <c r="D116" i="1"/>
  <c r="Q115" i="1"/>
  <c r="M115" i="1"/>
  <c r="J115" i="1"/>
  <c r="G115" i="1"/>
  <c r="D115" i="1"/>
  <c r="Q89" i="1"/>
  <c r="M89" i="1"/>
  <c r="J89" i="1"/>
  <c r="G89" i="1"/>
  <c r="D89" i="1"/>
  <c r="Q88" i="1"/>
  <c r="M88" i="1"/>
  <c r="J88" i="1"/>
  <c r="G88" i="1"/>
  <c r="D88" i="1"/>
  <c r="Q62" i="1"/>
  <c r="M62" i="1"/>
  <c r="J62" i="1"/>
  <c r="G62" i="1"/>
  <c r="D62" i="1"/>
  <c r="Q61" i="1"/>
  <c r="M61" i="1"/>
  <c r="J61" i="1"/>
  <c r="G61" i="1"/>
  <c r="D61" i="1"/>
  <c r="G119" i="1" l="1"/>
  <c r="G117" i="1"/>
  <c r="J119" i="1"/>
  <c r="J117" i="1"/>
  <c r="M119" i="1"/>
  <c r="M117" i="1"/>
  <c r="Q119" i="1"/>
  <c r="Q117" i="1"/>
  <c r="D119" i="1"/>
  <c r="G120" i="1"/>
  <c r="G118" i="1"/>
  <c r="J120" i="1"/>
  <c r="J118" i="1"/>
  <c r="M120" i="1"/>
  <c r="M118" i="1"/>
  <c r="D120" i="1"/>
  <c r="D118" i="1"/>
  <c r="Q90" i="1"/>
  <c r="Q92" i="1"/>
  <c r="J65" i="1"/>
  <c r="J63" i="1"/>
  <c r="M65" i="1"/>
  <c r="Q65" i="1"/>
  <c r="Q63" i="1"/>
  <c r="M63" i="1"/>
  <c r="M92" i="1"/>
  <c r="M90" i="1"/>
  <c r="J92" i="1"/>
  <c r="J90" i="1"/>
  <c r="D64" i="1"/>
  <c r="P40" i="1"/>
  <c r="G92" i="1"/>
  <c r="Q93" i="1"/>
  <c r="P31" i="1"/>
  <c r="J91" i="1"/>
  <c r="D66" i="1"/>
  <c r="D90" i="1"/>
  <c r="M91" i="1"/>
  <c r="P41" i="1"/>
  <c r="G66" i="1"/>
  <c r="G90" i="1"/>
  <c r="Q91" i="1"/>
  <c r="J66" i="1"/>
  <c r="D92" i="1"/>
  <c r="J93" i="1"/>
  <c r="D65" i="1"/>
  <c r="M64" i="1"/>
  <c r="M93" i="1"/>
  <c r="G63" i="1"/>
  <c r="P62" i="1"/>
  <c r="Q64" i="1"/>
  <c r="D91" i="1"/>
  <c r="P88" i="1"/>
  <c r="P129" i="1"/>
  <c r="G65" i="1"/>
  <c r="M66" i="1"/>
  <c r="G64" i="1"/>
  <c r="Q66" i="1"/>
  <c r="P89" i="1"/>
  <c r="P61" i="1"/>
  <c r="D63" i="1"/>
  <c r="J64" i="1"/>
  <c r="P116" i="1"/>
  <c r="P15" i="1"/>
  <c r="P30" i="1"/>
  <c r="D93" i="1"/>
  <c r="P115" i="1"/>
  <c r="G93" i="1"/>
  <c r="G91" i="1"/>
  <c r="P120" i="1" l="1"/>
  <c r="P92" i="1"/>
  <c r="P117" i="1"/>
  <c r="P66" i="1"/>
  <c r="P90" i="1"/>
  <c r="P93" i="1"/>
  <c r="P64" i="1"/>
  <c r="P65" i="1"/>
  <c r="P118" i="1"/>
  <c r="P91" i="1"/>
  <c r="P119" i="1"/>
  <c r="P63" i="1"/>
</calcChain>
</file>

<file path=xl/sharedStrings.xml><?xml version="1.0" encoding="utf-8"?>
<sst xmlns="http://schemas.openxmlformats.org/spreadsheetml/2006/main" count="715" uniqueCount="287">
  <si>
    <t xml:space="preserve"> Subject</t>
  </si>
  <si>
    <t>1st year
AUTUMN</t>
  </si>
  <si>
    <t>1st year
SPRING</t>
  </si>
  <si>
    <t>2nd year
AUTUMN</t>
  </si>
  <si>
    <t>2nd year
SPRING</t>
  </si>
  <si>
    <t>Final evaluation</t>
  </si>
  <si>
    <t>Credits</t>
  </si>
  <si>
    <t>Lecturer</t>
  </si>
  <si>
    <t>Subject code</t>
  </si>
  <si>
    <t>Prerequisites; comments</t>
  </si>
  <si>
    <t>*Necessary BSc level skills/knowledge</t>
  </si>
  <si>
    <t>Other comments</t>
  </si>
  <si>
    <t>Lectures</t>
  </si>
  <si>
    <t>Practices</t>
  </si>
  <si>
    <t>Labs</t>
  </si>
  <si>
    <r>
      <rPr>
        <b/>
        <sz val="10"/>
        <color rgb="FF000000"/>
        <rFont val="Times New Roman"/>
        <family val="1"/>
        <charset val="238"/>
      </rPr>
      <t>Fundamentals in Natural Sciences (total required: 20 credits)
Természettudományi alapismeretek (összesen elvárt:</t>
    </r>
    <r>
      <rPr>
        <b/>
        <strike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20 kredit)</t>
    </r>
  </si>
  <si>
    <t>C/E</t>
  </si>
  <si>
    <t>Numerical Analysis I.</t>
  </si>
  <si>
    <t>E</t>
  </si>
  <si>
    <t>Dr. Kovács Mihály</t>
  </si>
  <si>
    <t>P-ITMAT-0036</t>
  </si>
  <si>
    <t>nk2</t>
  </si>
  <si>
    <t>Functional Analysis</t>
  </si>
  <si>
    <t>Dr. Gerencsérné dr. Vágó Zsuzsanna Márta</t>
  </si>
  <si>
    <t>P-ITMAT-0025</t>
  </si>
  <si>
    <t>MLDS/basics</t>
  </si>
  <si>
    <t>k2</t>
  </si>
  <si>
    <t>Comp</t>
  </si>
  <si>
    <t>Optimization Methods</t>
  </si>
  <si>
    <t>Dr. Ruszinkó Miklós</t>
  </si>
  <si>
    <t>P-ITMAT-0041</t>
  </si>
  <si>
    <t>MLDS/ methodology</t>
  </si>
  <si>
    <t>online</t>
  </si>
  <si>
    <t>k4</t>
  </si>
  <si>
    <t>Parameter Estimation</t>
  </si>
  <si>
    <t>Dr. Szederkényi Gábor</t>
  </si>
  <si>
    <t>P-ITMAT-0026</t>
  </si>
  <si>
    <t>*Computer Controlled Systems</t>
  </si>
  <si>
    <t>k1</t>
  </si>
  <si>
    <t>Electrical Measurements Laboratory</t>
  </si>
  <si>
    <t xml:space="preserve">Dr. Cserey György Gábor </t>
  </si>
  <si>
    <t>P-ITEEA-0057</t>
  </si>
  <si>
    <t>"Bevezetés a méréstechnikába és jelfeldolgozásba</t>
  </si>
  <si>
    <t>nk1</t>
  </si>
  <si>
    <t>Physics of Information Technology and Bionics II.</t>
  </si>
  <si>
    <t>Dr. Csaba György</t>
  </si>
  <si>
    <t>P-ITFIZ-0007</t>
  </si>
  <si>
    <t>*Az információtechnika és a bionika fizikai alapjai I. (P-ITFIZ-0006) vagy
*Elektromágneses terek</t>
  </si>
  <si>
    <t>Combinatorial Methods</t>
  </si>
  <si>
    <t>Dr. Ács Bernadett</t>
  </si>
  <si>
    <t>P-ITMAT-0033</t>
  </si>
  <si>
    <t>nk3</t>
  </si>
  <si>
    <t>Nonlinear Dynamical Systems</t>
  </si>
  <si>
    <t>P-ITEEA-0037</t>
  </si>
  <si>
    <t xml:space="preserve">Stochastic Signals and Systems </t>
  </si>
  <si>
    <t>P-ITMAT-0037</t>
  </si>
  <si>
    <t>nk4</t>
  </si>
  <si>
    <t>Numerical Analysis II.</t>
  </si>
  <si>
    <t>P-ITMAT-0031</t>
  </si>
  <si>
    <t>Compulsory credits (kötelező kredit)</t>
  </si>
  <si>
    <t>C/E credits (köt.vál. kredit)</t>
  </si>
  <si>
    <r>
      <t>Economics and Humanitites  (total required</t>
    </r>
    <r>
      <rPr>
        <b/>
        <sz val="10"/>
        <rFont val="Times New Roman"/>
        <family val="1"/>
        <charset val="238"/>
      </rPr>
      <t>: 9 credits</t>
    </r>
    <r>
      <rPr>
        <b/>
        <sz val="10"/>
        <color theme="1"/>
        <rFont val="Times New Roman"/>
        <family val="1"/>
        <charset val="238"/>
      </rPr>
      <t>)
Gazdasági és humán ismeretek  (összesen elvárt:</t>
    </r>
    <r>
      <rPr>
        <b/>
        <sz val="10"/>
        <rFont val="Times New Roman"/>
        <family val="1"/>
        <charset val="238"/>
      </rPr>
      <t xml:space="preserve"> 9 kredit)</t>
    </r>
  </si>
  <si>
    <t>For Hungarian students (Specialization in Machine Learning for Data Science (MLDS),  in High Performance Computational Tools and Architectures (HPCT) and in Software Engineering (SE))</t>
  </si>
  <si>
    <t>English for Academic Purposes</t>
  </si>
  <si>
    <t>Sm</t>
  </si>
  <si>
    <t>Dr. Péri Márton</t>
  </si>
  <si>
    <t>P-ITANG-0009</t>
  </si>
  <si>
    <t>Introduction to Startup Innovation</t>
  </si>
  <si>
    <t>Dr. Iván Kristóf</t>
  </si>
  <si>
    <t>P-ITKOZ-0010</t>
  </si>
  <si>
    <t>A holokauszt és emlékezete</t>
  </si>
  <si>
    <t>Dr. Fodor György</t>
  </si>
  <si>
    <t>HXXOSO0020AX</t>
  </si>
  <si>
    <t>Bioetika és környezetetika II.</t>
  </si>
  <si>
    <t>Dr. Bándi Gyula Ferenc
(Nyéky Kálmán)</t>
  </si>
  <si>
    <t>P-ITMUV-0010</t>
  </si>
  <si>
    <t>English for Academic Purposes II.</t>
  </si>
  <si>
    <t>P-ITANG-0011</t>
  </si>
  <si>
    <t>Az agykutatás története</t>
  </si>
  <si>
    <t>Dr. Takács József  Miklós</t>
  </si>
  <si>
    <t>P-ITMUV-0009</t>
  </si>
  <si>
    <t>Vizuális kultúra és kommunikáció</t>
  </si>
  <si>
    <t>Mandácskó Zoltán</t>
  </si>
  <si>
    <t>P-ITMUV-0011</t>
  </si>
  <si>
    <t>Szellemi tulajdonjogok a kutatás-fejlesztésben</t>
  </si>
  <si>
    <t>Dr. Svingor Ádám Kristóf</t>
  </si>
  <si>
    <t>P-ITKOZ-0011</t>
  </si>
  <si>
    <t>A zene fizikai, matematikai és neurológiai vonatkozásai</t>
  </si>
  <si>
    <t> </t>
  </si>
  <si>
    <t>Bércesné dr. Novák Ágnes (Dr. Kalló Imre)</t>
  </si>
  <si>
    <t>P-ITMUV-0024</t>
  </si>
  <si>
    <t>Project Fundamentals</t>
  </si>
  <si>
    <t>Bojárszky András</t>
  </si>
  <si>
    <t>P-ITKOZ-0016</t>
  </si>
  <si>
    <t>For International students (Specialization in Machine Learning for Data Science (MLDS) and in High Performance Computational Tools and Architectures (HPCT) and in Software Engineering (SE))</t>
  </si>
  <si>
    <t xml:space="preserve">Hungarian and European Civilization and Culture </t>
  </si>
  <si>
    <t>P-ITMUV-0019</t>
  </si>
  <si>
    <t>Hungarian Language Course</t>
  </si>
  <si>
    <t>P-ITANG-0010</t>
  </si>
  <si>
    <t>Hungarian Language and Culture Comprehensive Exam</t>
  </si>
  <si>
    <t>x</t>
  </si>
  <si>
    <t>Rep(3)</t>
  </si>
  <si>
    <t>P-ITMUV-0020</t>
  </si>
  <si>
    <t xml:space="preserve"> </t>
  </si>
  <si>
    <t>Skills in Information Technology (total required: 55 credits) 
Informatikai szakmai ismeretek (összesen elvárt: 55 kredit)</t>
  </si>
  <si>
    <t>Specialization in Machine Learning for Data Science (MLDS) - Dr. Karacs Kristóf Imre</t>
  </si>
  <si>
    <t>Basic Image Processing Algorithms</t>
  </si>
  <si>
    <t xml:space="preserve">Dr. Benedek Csaba </t>
  </si>
  <si>
    <t>P-ITJEL-0014</t>
  </si>
  <si>
    <t>Data Mining and Machine Learning</t>
  </si>
  <si>
    <t>Dr. Lukács Gergely István</t>
  </si>
  <si>
    <t>P-ITSZT-0053</t>
  </si>
  <si>
    <t>Parallel Computing Architectures</t>
  </si>
  <si>
    <t>P-ITEEA-0022</t>
  </si>
  <si>
    <t>Machine Learning</t>
  </si>
  <si>
    <t>Dr. Karacs Kristóf Imre</t>
  </si>
  <si>
    <t>P-ITSZT-0041</t>
  </si>
  <si>
    <t>*Bevezetés a mesterséges intelligenciába</t>
  </si>
  <si>
    <t>Tutored Research Project</t>
  </si>
  <si>
    <t>P-ITLAB-0047</t>
  </si>
  <si>
    <t>Data Analytics in Sports and Rehabilitation</t>
  </si>
  <si>
    <t>Dr. Grand László Bálint</t>
  </si>
  <si>
    <t>P-ITEEA-0050</t>
  </si>
  <si>
    <t>Introduction to Bioinformatics</t>
  </si>
  <si>
    <t>Dr. Pongor Sándor</t>
  </si>
  <si>
    <t>P-ITBIO-0009</t>
  </si>
  <si>
    <t>*Bevezetés a programozásba II.
*Adatbázis-kezelés haladóknakk</t>
  </si>
  <si>
    <t>MLDS/ application</t>
  </si>
  <si>
    <t xml:space="preserve">Multimodal Sensor Fusion and Navigation </t>
  </si>
  <si>
    <t>Dr. Horváth András</t>
  </si>
  <si>
    <t>P-ITEEA-0038</t>
  </si>
  <si>
    <t>*Celluláris hullámszámítógépek</t>
  </si>
  <si>
    <t xml:space="preserve">Personal Navigation </t>
  </si>
  <si>
    <t>P-ITEEA-0042</t>
  </si>
  <si>
    <t>MLDS/ basics</t>
  </si>
  <si>
    <t>Data Visualization in Bioinformatics and Systems Biology</t>
  </si>
  <si>
    <t>P-ITJEL-0057</t>
  </si>
  <si>
    <t>Parallel Programming</t>
  </si>
  <si>
    <t>Dr. Reguly István Zoltán</t>
  </si>
  <si>
    <t>P-ITSZT-0048</t>
  </si>
  <si>
    <t>Scientific Python</t>
  </si>
  <si>
    <t>Dr. Novák Borbála</t>
  </si>
  <si>
    <t>P-ITSZT-0063</t>
  </si>
  <si>
    <t xml:space="preserve">Sensory Robotics </t>
  </si>
  <si>
    <t>Dr. Cserey György Gábor
(Dr. Koller Miklós)</t>
  </si>
  <si>
    <t>P-ITEEA-0039</t>
  </si>
  <si>
    <t xml:space="preserve">Biometrics in Person Identification </t>
  </si>
  <si>
    <t>Dr. Koller Miklós</t>
  </si>
  <si>
    <t>P-ITJEL-0060</t>
  </si>
  <si>
    <t>Professional Skills Development</t>
  </si>
  <si>
    <t>1-5</t>
  </si>
  <si>
    <t>Head of Program</t>
  </si>
  <si>
    <t>P-ITPS-0001A…</t>
  </si>
  <si>
    <t>1-5 credits/Subject</t>
  </si>
  <si>
    <t>Mobility Window 
(Subjects corresponding to the Specialization)</t>
  </si>
  <si>
    <t>1-8</t>
  </si>
  <si>
    <t>Dr. Gáspári Zoltán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</si>
  <si>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</si>
  <si>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</si>
  <si>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</si>
  <si>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</si>
  <si>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</si>
  <si>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</si>
  <si>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C/E credits in specialization - International students </t>
  </si>
  <si>
    <t>Specialization in High Performance Computational Tools and Architectures (HPCT)-Dr. Nagy Zoltán</t>
  </si>
  <si>
    <t>*Elementary C-C++</t>
  </si>
  <si>
    <t xml:space="preserve">Software Defined Electronic and Information Systems </t>
  </si>
  <si>
    <t xml:space="preserve">Dr. Kolumbán Géza </t>
  </si>
  <si>
    <t>P-ITEEA-0040</t>
  </si>
  <si>
    <t>Optical Devices and Photonics</t>
  </si>
  <si>
    <t>P-ITEEA-0051</t>
  </si>
  <si>
    <t>Electromagnetic Metamaterials and Applications</t>
  </si>
  <si>
    <t>Dr. Szabó Zsolt</t>
  </si>
  <si>
    <t>P-ITFIZ-0010</t>
  </si>
  <si>
    <t>*Az információtechnika és a bionika fizikai alapjai I. (P-ITFIZ-0006) vagy 
*Elektromágneses terek</t>
  </si>
  <si>
    <t>High-level Synthesis Methods on FPGA-s</t>
  </si>
  <si>
    <t>Dr. Nagy Zoltán</t>
  </si>
  <si>
    <t>P-ITEEA-0016</t>
  </si>
  <si>
    <t xml:space="preserve">*FPGA-based Algorithm Design </t>
  </si>
  <si>
    <t>Printed Circuit Board Design Practice</t>
  </si>
  <si>
    <t xml:space="preserve">Dr. Szolgay Péter Norbert </t>
  </si>
  <si>
    <t>P-ITEEA-0017</t>
  </si>
  <si>
    <t>VLSI Design Theory and Practice</t>
  </si>
  <si>
    <t>Dr. Földesy Péter</t>
  </si>
  <si>
    <t>P-ITEEA-0041</t>
  </si>
  <si>
    <t>*Mikroelektronika</t>
  </si>
  <si>
    <t>The Finite Difference Time Domain Method for Engineers</t>
  </si>
  <si>
    <t>P-ITFIZ-0011</t>
  </si>
  <si>
    <t>Embedded Electronic Systems</t>
  </si>
  <si>
    <t>Dr. Zarándy Ákos</t>
  </si>
  <si>
    <t>P-ITEEA-0045</t>
  </si>
  <si>
    <t>Nanoelectronics and Nanotechnology</t>
  </si>
  <si>
    <t>Dr. Papp Ádám</t>
  </si>
  <si>
    <t>P-ITFIZ-0016</t>
  </si>
  <si>
    <t>Array Signal Processing</t>
  </si>
  <si>
    <t>P-MIM_D36</t>
  </si>
  <si>
    <r>
      <t xml:space="preserve">*Digitális jelfeldolgozás </t>
    </r>
    <r>
      <rPr>
        <u/>
        <sz val="10"/>
        <rFont val="Times New Roman"/>
        <family val="1"/>
        <charset val="238"/>
      </rPr>
      <t>vagy</t>
    </r>
    <r>
      <rPr>
        <sz val="10"/>
        <rFont val="Times New Roman"/>
        <family val="1"/>
        <charset val="238"/>
      </rPr>
      <t xml:space="preserve"> *Neurális hálózatok</t>
    </r>
  </si>
  <si>
    <t>A tárgy 2 évente tavasszal indul.</t>
  </si>
  <si>
    <t>Digital IC Design</t>
  </si>
  <si>
    <t>P-MIM_D35</t>
  </si>
  <si>
    <t>Specialization in Software Engineering (SE)- Dr. Reguly István Zoltán</t>
  </si>
  <si>
    <t xml:space="preserve">Design Patterns </t>
  </si>
  <si>
    <t>P-ITSZT-0040</t>
  </si>
  <si>
    <t>*Elementary JAVA</t>
  </si>
  <si>
    <t>k3</t>
  </si>
  <si>
    <t xml:space="preserve">Programming Methodology </t>
  </si>
  <si>
    <t>Dr. Feldhoffer Gergely</t>
  </si>
  <si>
    <t>P-MIM_T4A</t>
  </si>
  <si>
    <t>*A szoftvertechnológia alapjai</t>
  </si>
  <si>
    <t>IT Technologies in Large Enterprises</t>
  </si>
  <si>
    <t>P-ITMAT-0011</t>
  </si>
  <si>
    <t xml:space="preserve">in Hungarian </t>
  </si>
  <si>
    <t>ORACLE Hungary Kft.
 Magyar nyelvű kurzus</t>
  </si>
  <si>
    <t xml:space="preserve">Advanced Java Programming </t>
  </si>
  <si>
    <t>Dr. Tornai Kálmán</t>
  </si>
  <si>
    <t>P-ITSZT-0017</t>
  </si>
  <si>
    <t>Angular</t>
  </si>
  <si>
    <t>P-ITSZT-0059</t>
  </si>
  <si>
    <t>Integration of Information Systems</t>
  </si>
  <si>
    <t>Dr. Csapodi Márton</t>
  </si>
  <si>
    <t>P-MIM_D26</t>
  </si>
  <si>
    <t>Dr. Oláh András</t>
  </si>
  <si>
    <t>Data Compression Methods</t>
  </si>
  <si>
    <t>P-ITPRO-0002</t>
  </si>
  <si>
    <t xml:space="preserve">Scrum Agile Development Methodology </t>
  </si>
  <si>
    <t>P-MIM_D63</t>
  </si>
  <si>
    <t xml:space="preserve">Technologies of Data Intensive Applications </t>
  </si>
  <si>
    <t>P-ITMAT-0012</t>
  </si>
  <si>
    <t>ORACLE Hungary Kft.
Magyar nyelvű kurzus</t>
  </si>
  <si>
    <t>Basics of .NET Programming</t>
  </si>
  <si>
    <t>P-ITSZT-0009</t>
  </si>
  <si>
    <t xml:space="preserve">Basic programming skills; C++; </t>
  </si>
  <si>
    <t xml:space="preserve">Software Test Automatization in Practice </t>
  </si>
  <si>
    <t>P-ITJEL-0029</t>
  </si>
  <si>
    <t>Thesis Work (Total required: 30 credits)
Diplomamunka (összesen elvárt: 30 kredit)</t>
  </si>
  <si>
    <t>Internship IMNI-AMI</t>
  </si>
  <si>
    <t>Rep (3)</t>
  </si>
  <si>
    <t>P-ITLAB-0032</t>
  </si>
  <si>
    <t>1 finished semester or 
30 credits;</t>
  </si>
  <si>
    <t>240 hours required</t>
  </si>
  <si>
    <t>Thesis Work I. (IMNI-AMI)</t>
  </si>
  <si>
    <t>P-SZD-IMNI-AMI1</t>
  </si>
  <si>
    <t>Thesis Work II.  (IMNI-AMI)</t>
  </si>
  <si>
    <t>P-SZD-IMNI-AMI2</t>
  </si>
  <si>
    <t>Final Exam (IMNI-AMI)</t>
  </si>
  <si>
    <t>FE</t>
  </si>
  <si>
    <t>P-ZV-IMNI-AMI</t>
  </si>
  <si>
    <t>final certificate</t>
  </si>
  <si>
    <t>Thesis Defense (IMNI-AMI)</t>
  </si>
  <si>
    <t>TD</t>
  </si>
  <si>
    <t>P-SZDV-IMNI-AMI</t>
  </si>
  <si>
    <t>final exam</t>
  </si>
  <si>
    <t>Elect</t>
  </si>
  <si>
    <t>Guided Individual Study (Felügyelt önálló tanulás)</t>
  </si>
  <si>
    <t>1-4</t>
  </si>
  <si>
    <t>Dr. Góth Júlia Krisztina</t>
  </si>
  <si>
    <t>P-ITFEL…</t>
  </si>
  <si>
    <t>1-4 credits/semester</t>
  </si>
  <si>
    <t>Compulsory Criterion Subjects (One semester is compulsory)
Kritériumtárgyak (egy félév kötelező)</t>
  </si>
  <si>
    <t xml:space="preserve">Physical Education 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</si>
  <si>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</si>
  <si>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</si>
  <si>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</si>
  <si>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</si>
  <si>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</si>
  <si>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</si>
  <si>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</si>
  <si>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</si>
  <si>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Elective Subjects (included in the 5% elective credits)
Egyéb tárgyak (a szabadon felvehető 5 %-ba számít)</t>
  </si>
  <si>
    <t>English for Erasmus Purposes</t>
  </si>
  <si>
    <t>P-ITANG-0006</t>
  </si>
  <si>
    <t>TOEFL/IELTS/CAE English Exam Preparation</t>
  </si>
  <si>
    <t>P-ITANG-0005</t>
  </si>
  <si>
    <t>Gyakorlatvezetés</t>
  </si>
  <si>
    <t>Vice Dean for Education</t>
  </si>
  <si>
    <t>P-ITGYV…</t>
  </si>
  <si>
    <t>Other Elective Subjects
Egyéb választható tárgyak</t>
  </si>
  <si>
    <t xml:space="preserve">Mobility Window 
(Subjects non-compliant with the Curriculum) </t>
  </si>
  <si>
    <t>P-ITMOB-0002A…</t>
  </si>
  <si>
    <t>2 credits/Subject</t>
  </si>
  <si>
    <t>(E.g. Erasmus courses)
Subjects may be recognized by the CTC as elective with values of two credits</t>
  </si>
  <si>
    <t>Dr. Polcz Péter</t>
  </si>
  <si>
    <t>exam requirements:
Hungarian Language Course Introduction to Hungarian Heritage</t>
  </si>
  <si>
    <t>Dr. Szolgay Péter Norbert 
(Dr. Nagy Zoltán)</t>
  </si>
  <si>
    <t>*Lineáris algebra és diszkrét matematika I-II.</t>
  </si>
  <si>
    <t>Dr. Szolgay Péter Norbert  
(Dr. Nagy Zoltán)</t>
  </si>
  <si>
    <t>*Analízis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</si>
</sst>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rgb="FF000000"/>
      <name val="Times New Roman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trike/>
      <sz val="10"/>
      <color rgb="FF0070C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000000"/>
      <name val="Arial"/>
      <family val="2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006100"/>
      <name val="Times New Roman"/>
      <family val="1"/>
      <charset val="238"/>
    </font>
    <font>
      <sz val="10"/>
      <color rgb="FF9C0006"/>
      <name val="Times New Roman"/>
      <family val="1"/>
      <charset val="238"/>
    </font>
    <font>
      <strike/>
      <sz val="12"/>
      <name val="Times New Roman"/>
      <family val="1"/>
      <charset val="238"/>
    </font>
    <font>
      <b/>
      <strike/>
      <sz val="10"/>
      <color rgb="FF000000"/>
      <name val="Times New Roman"/>
      <family val="1"/>
      <charset val="238"/>
    </font>
    <font>
      <b/>
      <strike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15"/>
    <xf numFmtId="0" fontId="19" fillId="0" borderId="15"/>
  </cellStyleXfs>
  <cellXfs count="581">
    <xf numFmtId="0" fontId="0" fillId="0" borderId="0" xfId="0"/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35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6" fillId="0" borderId="3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7" fillId="0" borderId="27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65" xfId="0" applyFont="1" applyBorder="1" applyAlignment="1">
      <alignment horizontal="left" vertical="center" wrapText="1"/>
    </xf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7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3" fillId="0" borderId="36" xfId="0" applyFont="1" applyBorder="1"/>
    <xf numFmtId="0" fontId="7" fillId="0" borderId="7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textRotation="90" wrapText="1"/>
    </xf>
    <xf numFmtId="0" fontId="23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8" fillId="0" borderId="27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0" xfId="0" applyFont="1" applyFill="1"/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21" fillId="0" borderId="27" xfId="0" applyFont="1" applyBorder="1" applyAlignment="1">
      <alignment horizontal="left" vertical="center" wrapText="1"/>
    </xf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3" fillId="0" borderId="38" xfId="0" applyFont="1" applyBorder="1"/>
    <xf numFmtId="0" fontId="13" fillId="0" borderId="40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3" fillId="0" borderId="0" xfId="0" applyFont="1" applyAlignment="1">
      <alignment vertical="center"/>
    </xf>
    <xf numFmtId="0" fontId="17" fillId="4" borderId="0" xfId="0" applyFont="1" applyFill="1"/>
    <xf numFmtId="0" fontId="17" fillId="3" borderId="15" xfId="0" applyFont="1" applyFill="1" applyBorder="1"/>
    <xf numFmtId="0" fontId="17" fillId="0" borderId="0" xfId="0" applyFont="1" applyAlignment="1">
      <alignment horizontal="center"/>
    </xf>
    <xf numFmtId="0" fontId="13" fillId="5" borderId="73" xfId="0" applyFont="1" applyFill="1" applyBorder="1" applyAlignment="1">
      <alignment horizontal="center" vertical="center" wrapText="1"/>
    </xf>
    <xf numFmtId="0" fontId="13" fillId="5" borderId="85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left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vertical="center" wrapText="1"/>
    </xf>
    <xf numFmtId="0" fontId="13" fillId="5" borderId="35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5" fillId="5" borderId="35" xfId="0" applyFont="1" applyFill="1" applyBorder="1" applyAlignment="1">
      <alignment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3" fillId="0" borderId="84" xfId="0" applyFont="1" applyBorder="1" applyAlignment="1">
      <alignment vertical="center"/>
    </xf>
    <xf numFmtId="0" fontId="13" fillId="5" borderId="1" xfId="0" applyFont="1" applyFill="1" applyBorder="1" applyAlignment="1">
      <alignment vertical="center" wrapText="1"/>
    </xf>
    <xf numFmtId="0" fontId="13" fillId="0" borderId="73" xfId="0" applyFont="1" applyBorder="1" applyAlignment="1">
      <alignment vertical="center"/>
    </xf>
    <xf numFmtId="0" fontId="13" fillId="0" borderId="87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left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/>
    </xf>
    <xf numFmtId="0" fontId="17" fillId="5" borderId="0" xfId="0" applyFont="1" applyFill="1"/>
    <xf numFmtId="0" fontId="13" fillId="5" borderId="35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vertical="center" wrapText="1"/>
    </xf>
    <xf numFmtId="0" fontId="3" fillId="5" borderId="0" xfId="0" applyFont="1" applyFill="1"/>
    <xf numFmtId="0" fontId="6" fillId="5" borderId="3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vertical="center"/>
    </xf>
    <xf numFmtId="0" fontId="16" fillId="5" borderId="35" xfId="0" applyFont="1" applyFill="1" applyBorder="1" applyAlignment="1">
      <alignment horizontal="left" vertical="center" wrapText="1"/>
    </xf>
    <xf numFmtId="0" fontId="15" fillId="5" borderId="35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6" fillId="5" borderId="3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11" fillId="5" borderId="0" xfId="0" applyFont="1" applyFill="1"/>
    <xf numFmtId="0" fontId="6" fillId="5" borderId="1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9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 wrapText="1"/>
    </xf>
    <xf numFmtId="0" fontId="13" fillId="5" borderId="86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3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74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horizontal="left" vertical="center" wrapText="1"/>
    </xf>
    <xf numFmtId="0" fontId="13" fillId="5" borderId="7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 wrapText="1"/>
    </xf>
    <xf numFmtId="0" fontId="6" fillId="5" borderId="75" xfId="0" applyFont="1" applyFill="1" applyBorder="1" applyAlignment="1">
      <alignment horizontal="left" vertical="center" wrapText="1"/>
    </xf>
    <xf numFmtId="0" fontId="6" fillId="5" borderId="77" xfId="0" applyFont="1" applyFill="1" applyBorder="1" applyAlignment="1">
      <alignment vertical="center" wrapText="1"/>
    </xf>
    <xf numFmtId="0" fontId="13" fillId="5" borderId="75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vertical="center" wrapText="1"/>
    </xf>
    <xf numFmtId="0" fontId="13" fillId="5" borderId="64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/>
    <xf numFmtId="0" fontId="6" fillId="5" borderId="64" xfId="0" applyFont="1" applyFill="1" applyBorder="1" applyAlignment="1">
      <alignment vertical="center" wrapText="1"/>
    </xf>
    <xf numFmtId="0" fontId="6" fillId="5" borderId="73" xfId="0" applyFont="1" applyFill="1" applyBorder="1" applyAlignment="1">
      <alignment horizontal="center" vertical="center"/>
    </xf>
    <xf numFmtId="0" fontId="6" fillId="5" borderId="84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/>
    </xf>
    <xf numFmtId="0" fontId="6" fillId="5" borderId="84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" fillId="5" borderId="16" xfId="0" applyFont="1" applyFill="1" applyBorder="1" applyAlignment="1">
      <alignment vertical="center" wrapText="1"/>
    </xf>
    <xf numFmtId="1" fontId="1" fillId="5" borderId="17" xfId="0" applyNumberFormat="1" applyFont="1" applyFill="1" applyBorder="1" applyAlignment="1">
      <alignment horizontal="center" vertical="center"/>
    </xf>
    <xf numFmtId="1" fontId="1" fillId="5" borderId="18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1" fontId="1" fillId="5" borderId="0" xfId="0" applyNumberFormat="1" applyFont="1" applyFill="1" applyAlignment="1">
      <alignment horizontal="center"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/>
    </xf>
    <xf numFmtId="1" fontId="1" fillId="5" borderId="29" xfId="0" applyNumberFormat="1" applyFont="1" applyFill="1" applyBorder="1" applyAlignment="1">
      <alignment horizontal="center" vertical="center"/>
    </xf>
    <xf numFmtId="1" fontId="1" fillId="5" borderId="20" xfId="0" applyNumberFormat="1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vertical="center" wrapText="1"/>
    </xf>
    <xf numFmtId="1" fontId="1" fillId="5" borderId="23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7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/>
    </xf>
    <xf numFmtId="0" fontId="13" fillId="5" borderId="75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0" fontId="13" fillId="5" borderId="1" xfId="0" applyFont="1" applyFill="1" applyBorder="1"/>
    <xf numFmtId="0" fontId="16" fillId="5" borderId="27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5" borderId="0" xfId="0" applyFont="1" applyFill="1"/>
    <xf numFmtId="0" fontId="13" fillId="5" borderId="14" xfId="0" applyFont="1" applyFill="1" applyBorder="1" applyAlignment="1">
      <alignment horizontal="left" vertical="center" wrapText="1"/>
    </xf>
    <xf numFmtId="0" fontId="16" fillId="5" borderId="27" xfId="0" applyFont="1" applyFill="1" applyBorder="1" applyAlignment="1">
      <alignment vertical="center" wrapText="1"/>
    </xf>
    <xf numFmtId="0" fontId="20" fillId="5" borderId="27" xfId="0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horizontal="left" vertical="center" wrapText="1"/>
    </xf>
    <xf numFmtId="0" fontId="7" fillId="5" borderId="15" xfId="0" applyFont="1" applyFill="1" applyBorder="1"/>
    <xf numFmtId="0" fontId="13" fillId="5" borderId="77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24" fillId="5" borderId="0" xfId="0" applyFont="1" applyFill="1"/>
    <xf numFmtId="0" fontId="6" fillId="5" borderId="9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vertical="center" wrapText="1"/>
    </xf>
    <xf numFmtId="0" fontId="13" fillId="5" borderId="0" xfId="0" applyFont="1" applyFill="1"/>
    <xf numFmtId="0" fontId="1" fillId="5" borderId="1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" fontId="1" fillId="5" borderId="10" xfId="0" applyNumberFormat="1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24" xfId="0" applyNumberFormat="1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vertical="center"/>
    </xf>
    <xf numFmtId="0" fontId="6" fillId="5" borderId="29" xfId="0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6" fillId="5" borderId="65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vertical="center"/>
    </xf>
    <xf numFmtId="0" fontId="13" fillId="5" borderId="3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vertical="center" wrapText="1"/>
    </xf>
    <xf numFmtId="0" fontId="5" fillId="5" borderId="27" xfId="0" applyFont="1" applyFill="1" applyBorder="1" applyAlignment="1">
      <alignment vertical="center"/>
    </xf>
    <xf numFmtId="0" fontId="17" fillId="5" borderId="15" xfId="0" applyFont="1" applyFill="1" applyBorder="1"/>
    <xf numFmtId="0" fontId="6" fillId="5" borderId="78" xfId="0" applyFont="1" applyFill="1" applyBorder="1" applyAlignment="1">
      <alignment horizontal="left" vertical="center" wrapText="1"/>
    </xf>
    <xf numFmtId="0" fontId="13" fillId="5" borderId="79" xfId="0" applyFont="1" applyFill="1" applyBorder="1" applyAlignment="1">
      <alignment vertical="center" wrapText="1"/>
    </xf>
    <xf numFmtId="0" fontId="13" fillId="5" borderId="29" xfId="0" applyFont="1" applyFill="1" applyBorder="1" applyAlignment="1">
      <alignment vertical="center" wrapText="1"/>
    </xf>
    <xf numFmtId="0" fontId="13" fillId="5" borderId="45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3" fillId="5" borderId="28" xfId="0" applyFont="1" applyFill="1" applyBorder="1" applyAlignment="1">
      <alignment vertical="center" wrapText="1"/>
    </xf>
    <xf numFmtId="0" fontId="13" fillId="5" borderId="40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/>
    </xf>
    <xf numFmtId="0" fontId="13" fillId="5" borderId="51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35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0" fontId="3" fillId="5" borderId="15" xfId="0" applyFont="1" applyFill="1" applyBorder="1"/>
    <xf numFmtId="0" fontId="6" fillId="5" borderId="36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6" fillId="5" borderId="65" xfId="0" applyFont="1" applyFill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7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0" xfId="0" applyFont="1"/>
    <xf numFmtId="0" fontId="13" fillId="0" borderId="8" xfId="0" applyFont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3" fillId="0" borderId="69" xfId="0" applyFont="1" applyBorder="1" applyAlignment="1">
      <alignment vertical="center" wrapText="1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vertical="center"/>
    </xf>
    <xf numFmtId="0" fontId="13" fillId="5" borderId="84" xfId="0" applyFont="1" applyFill="1" applyBorder="1" applyAlignment="1">
      <alignment vertical="center"/>
    </xf>
    <xf numFmtId="0" fontId="13" fillId="5" borderId="73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left" vertical="center" wrapText="1"/>
    </xf>
    <xf numFmtId="0" fontId="13" fillId="5" borderId="81" xfId="0" applyFont="1" applyFill="1" applyBorder="1" applyAlignment="1">
      <alignment vertical="center" wrapText="1"/>
    </xf>
    <xf numFmtId="0" fontId="13" fillId="5" borderId="27" xfId="0" applyFont="1" applyFill="1" applyBorder="1"/>
    <xf numFmtId="0" fontId="13" fillId="5" borderId="27" xfId="0" applyFont="1" applyFill="1" applyBorder="1" applyAlignment="1">
      <alignment horizontal="center" vertical="center" wrapText="1"/>
    </xf>
    <xf numFmtId="0" fontId="13" fillId="5" borderId="82" xfId="0" applyFont="1" applyFill="1" applyBorder="1" applyAlignment="1">
      <alignment vertical="center" wrapText="1"/>
    </xf>
    <xf numFmtId="0" fontId="16" fillId="5" borderId="31" xfId="0" applyFont="1" applyFill="1" applyBorder="1" applyAlignment="1">
      <alignment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6" fillId="5" borderId="61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 wrapText="1"/>
    </xf>
    <xf numFmtId="0" fontId="13" fillId="5" borderId="6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 wrapText="1"/>
    </xf>
    <xf numFmtId="0" fontId="13" fillId="5" borderId="76" xfId="0" applyFont="1" applyFill="1" applyBorder="1" applyAlignment="1">
      <alignment horizontal="left" vertical="center" wrapText="1"/>
    </xf>
    <xf numFmtId="0" fontId="13" fillId="5" borderId="73" xfId="0" applyFont="1" applyFill="1" applyBorder="1" applyAlignment="1">
      <alignment horizontal="left" vertical="center" wrapText="1"/>
    </xf>
    <xf numFmtId="0" fontId="13" fillId="5" borderId="32" xfId="0" applyFont="1" applyFill="1" applyBorder="1" applyAlignment="1">
      <alignment horizontal="left" vertical="center" wrapText="1"/>
    </xf>
    <xf numFmtId="0" fontId="13" fillId="5" borderId="32" xfId="0" applyFont="1" applyFill="1" applyBorder="1" applyAlignment="1">
      <alignment vertical="center" wrapText="1"/>
    </xf>
    <xf numFmtId="0" fontId="13" fillId="5" borderId="61" xfId="0" applyFont="1" applyFill="1" applyBorder="1" applyAlignment="1">
      <alignment horizontal="center" vertical="center" wrapText="1"/>
    </xf>
    <xf numFmtId="0" fontId="13" fillId="5" borderId="84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vertical="center" wrapText="1"/>
    </xf>
    <xf numFmtId="0" fontId="13" fillId="5" borderId="39" xfId="0" applyFont="1" applyFill="1" applyBorder="1" applyAlignment="1">
      <alignment horizontal="left" vertical="center" wrapText="1"/>
    </xf>
    <xf numFmtId="0" fontId="13" fillId="5" borderId="37" xfId="0" applyFont="1" applyFill="1" applyBorder="1" applyAlignment="1">
      <alignment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vertical="center" wrapText="1"/>
    </xf>
    <xf numFmtId="0" fontId="13" fillId="5" borderId="14" xfId="0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3" fillId="5" borderId="35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vertical="center"/>
    </xf>
    <xf numFmtId="0" fontId="13" fillId="5" borderId="88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3" fillId="5" borderId="69" xfId="0" applyFont="1" applyFill="1" applyBorder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6" fillId="5" borderId="74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13" fillId="0" borderId="91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83" xfId="0" applyFont="1" applyBorder="1" applyAlignment="1">
      <alignment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8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49" fontId="13" fillId="5" borderId="27" xfId="0" applyNumberFormat="1" applyFont="1" applyFill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center"/>
    </xf>
    <xf numFmtId="0" fontId="13" fillId="5" borderId="65" xfId="0" applyFont="1" applyFill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 wrapText="1"/>
    </xf>
    <xf numFmtId="49" fontId="13" fillId="5" borderId="35" xfId="0" applyNumberFormat="1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6" fillId="0" borderId="103" xfId="0" applyFont="1" applyBorder="1" applyAlignment="1">
      <alignment horizontal="left" vertical="center"/>
    </xf>
    <xf numFmtId="0" fontId="16" fillId="0" borderId="101" xfId="0" applyFont="1" applyBorder="1" applyAlignment="1">
      <alignment horizontal="left" vertical="center"/>
    </xf>
    <xf numFmtId="0" fontId="16" fillId="0" borderId="104" xfId="0" applyFont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 wrapText="1"/>
    </xf>
    <xf numFmtId="0" fontId="16" fillId="5" borderId="103" xfId="0" applyFont="1" applyFill="1" applyBorder="1" applyAlignment="1">
      <alignment horizontal="left" vertical="center"/>
    </xf>
    <xf numFmtId="0" fontId="16" fillId="5" borderId="101" xfId="0" applyFont="1" applyFill="1" applyBorder="1" applyAlignment="1">
      <alignment horizontal="left" vertical="center"/>
    </xf>
    <xf numFmtId="0" fontId="16" fillId="5" borderId="104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52" xfId="0" applyFont="1" applyFill="1" applyBorder="1" applyAlignment="1">
      <alignment horizontal="left" vertical="center"/>
    </xf>
    <xf numFmtId="0" fontId="16" fillId="5" borderId="53" xfId="0" applyFont="1" applyFill="1" applyBorder="1" applyAlignment="1">
      <alignment horizontal="left" vertical="center"/>
    </xf>
    <xf numFmtId="0" fontId="16" fillId="5" borderId="54" xfId="0" applyFont="1" applyFill="1" applyBorder="1" applyAlignment="1">
      <alignment horizontal="left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wrapText="1"/>
    </xf>
    <xf numFmtId="0" fontId="4" fillId="2" borderId="38" xfId="0" applyFont="1" applyFill="1" applyBorder="1" applyAlignment="1">
      <alignment horizontal="left" wrapText="1"/>
    </xf>
    <xf numFmtId="0" fontId="4" fillId="2" borderId="40" xfId="0" applyFont="1" applyFill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14" fillId="0" borderId="35" xfId="0" applyFont="1" applyBorder="1"/>
    <xf numFmtId="0" fontId="4" fillId="2" borderId="35" xfId="0" applyFont="1" applyFill="1" applyBorder="1" applyAlignment="1">
      <alignment horizontal="left" vertical="center" wrapText="1"/>
    </xf>
    <xf numFmtId="0" fontId="13" fillId="0" borderId="35" xfId="0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colors>
    <mruColors>
      <color rgb="FFF7CAAC"/>
      <color rgb="FFD6E3BC"/>
      <color rgb="FFC6D9F0"/>
      <color rgb="FF66FFFF"/>
      <color rgb="FFB4A7D6"/>
      <color rgb="FF35E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95"/>
  <sheetViews>
    <sheetView tabSelected="1" view="pageLayout" topLeftCell="A40" zoomScale="85" zoomScaleNormal="85" zoomScaleSheetLayoutView="80" zoomScalePageLayoutView="85" workbookViewId="0">
      <selection activeCell="Q145" sqref="Q145"/>
    </sheetView>
  </sheetViews>
  <sheetFormatPr defaultColWidth="11.19921875" defaultRowHeight="15" customHeight="1" x14ac:dyDescent="0.3"/>
  <cols>
    <col min="1" max="1" width="4" style="176" customWidth="1"/>
    <col min="2" max="2" width="5.19921875" style="176" customWidth="1"/>
    <col min="3" max="3" width="30.19921875" style="176" customWidth="1"/>
    <col min="4" max="15" width="2.69921875" style="176" customWidth="1"/>
    <col min="16" max="16" width="8.5" style="176" customWidth="1"/>
    <col min="17" max="17" width="6.19921875" style="176" customWidth="1"/>
    <col min="18" max="18" width="23.19921875" style="176" customWidth="1"/>
    <col min="19" max="19" width="14.19921875" style="176" customWidth="1"/>
    <col min="20" max="20" width="29.19921875" style="176" customWidth="1"/>
    <col min="21" max="21" width="26.69921875" style="176" customWidth="1"/>
    <col min="22" max="22" width="28.19921875" style="176" customWidth="1"/>
    <col min="23" max="35" width="8.69921875" style="176" customWidth="1"/>
    <col min="36" max="16384" width="11.19921875" style="176"/>
  </cols>
  <sheetData>
    <row r="1" spans="1:35" ht="51" customHeight="1" x14ac:dyDescent="0.3">
      <c r="A1" s="76"/>
      <c r="B1" s="135"/>
      <c r="C1" s="76" t="s">
        <v>0</v>
      </c>
      <c r="D1" s="577" t="s">
        <v>1</v>
      </c>
      <c r="E1" s="578"/>
      <c r="F1" s="578"/>
      <c r="G1" s="577" t="s">
        <v>2</v>
      </c>
      <c r="H1" s="578"/>
      <c r="I1" s="578"/>
      <c r="J1" s="577" t="s">
        <v>3</v>
      </c>
      <c r="K1" s="578"/>
      <c r="L1" s="578"/>
      <c r="M1" s="577" t="s">
        <v>4</v>
      </c>
      <c r="N1" s="578"/>
      <c r="O1" s="578"/>
      <c r="P1" s="172" t="s">
        <v>5</v>
      </c>
      <c r="Q1" s="137" t="s">
        <v>6</v>
      </c>
      <c r="R1" s="76" t="s">
        <v>7</v>
      </c>
      <c r="S1" s="76" t="s">
        <v>8</v>
      </c>
      <c r="T1" s="76" t="s">
        <v>9</v>
      </c>
      <c r="U1" s="76" t="s">
        <v>10</v>
      </c>
      <c r="V1" s="43" t="s">
        <v>11</v>
      </c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</row>
    <row r="2" spans="1:35" ht="45" customHeight="1" x14ac:dyDescent="0.3">
      <c r="A2" s="77"/>
      <c r="B2" s="135"/>
      <c r="C2" s="136"/>
      <c r="D2" s="78" t="s">
        <v>12</v>
      </c>
      <c r="E2" s="78" t="s">
        <v>13</v>
      </c>
      <c r="F2" s="78" t="s">
        <v>14</v>
      </c>
      <c r="G2" s="78" t="s">
        <v>12</v>
      </c>
      <c r="H2" s="78" t="s">
        <v>13</v>
      </c>
      <c r="I2" s="78" t="s">
        <v>14</v>
      </c>
      <c r="J2" s="78" t="s">
        <v>12</v>
      </c>
      <c r="K2" s="78" t="s">
        <v>13</v>
      </c>
      <c r="L2" s="78" t="s">
        <v>14</v>
      </c>
      <c r="M2" s="78" t="s">
        <v>12</v>
      </c>
      <c r="N2" s="78" t="s">
        <v>13</v>
      </c>
      <c r="O2" s="78" t="s">
        <v>14</v>
      </c>
      <c r="P2" s="77"/>
      <c r="Q2" s="77"/>
      <c r="R2" s="79"/>
      <c r="S2" s="79"/>
      <c r="T2" s="79"/>
      <c r="U2" s="79"/>
      <c r="V2" s="79"/>
    </row>
    <row r="3" spans="1:35" ht="30" customHeight="1" x14ac:dyDescent="0.3">
      <c r="A3" s="579" t="s">
        <v>15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</row>
    <row r="4" spans="1:35" s="216" customFormat="1" ht="30" customHeight="1" x14ac:dyDescent="0.3">
      <c r="A4" s="536" t="s">
        <v>43</v>
      </c>
      <c r="B4" s="537" t="s">
        <v>16</v>
      </c>
      <c r="C4" s="538" t="s">
        <v>17</v>
      </c>
      <c r="D4" s="426">
        <v>2</v>
      </c>
      <c r="E4" s="427">
        <v>1</v>
      </c>
      <c r="F4" s="502">
        <v>1</v>
      </c>
      <c r="G4" s="426"/>
      <c r="H4" s="427"/>
      <c r="I4" s="502"/>
      <c r="J4" s="99"/>
      <c r="K4" s="99"/>
      <c r="L4" s="54"/>
      <c r="M4" s="100"/>
      <c r="N4" s="99"/>
      <c r="O4" s="101"/>
      <c r="P4" s="536" t="s">
        <v>18</v>
      </c>
      <c r="Q4" s="536">
        <v>5</v>
      </c>
      <c r="R4" s="538" t="s">
        <v>19</v>
      </c>
      <c r="S4" s="538" t="s">
        <v>20</v>
      </c>
      <c r="T4" s="538"/>
      <c r="U4" s="538"/>
      <c r="V4" s="183"/>
      <c r="W4" s="378"/>
    </row>
    <row r="5" spans="1:35" s="222" customFormat="1" ht="30" customHeight="1" x14ac:dyDescent="0.3">
      <c r="A5" s="217" t="s">
        <v>21</v>
      </c>
      <c r="B5" s="184" t="s">
        <v>16</v>
      </c>
      <c r="C5" s="183" t="s">
        <v>22</v>
      </c>
      <c r="D5" s="56"/>
      <c r="E5" s="57"/>
      <c r="F5" s="58"/>
      <c r="G5" s="56">
        <v>2</v>
      </c>
      <c r="H5" s="57">
        <v>2</v>
      </c>
      <c r="I5" s="58">
        <v>0</v>
      </c>
      <c r="J5" s="99"/>
      <c r="K5" s="99"/>
      <c r="L5" s="54"/>
      <c r="M5" s="100"/>
      <c r="N5" s="99"/>
      <c r="O5" s="101"/>
      <c r="P5" s="217" t="s">
        <v>18</v>
      </c>
      <c r="Q5" s="217">
        <v>5</v>
      </c>
      <c r="R5" s="183" t="s">
        <v>23</v>
      </c>
      <c r="S5" s="183" t="s">
        <v>24</v>
      </c>
      <c r="T5" s="221"/>
      <c r="U5" s="183" t="s">
        <v>286</v>
      </c>
      <c r="V5" s="183" t="s">
        <v>25</v>
      </c>
      <c r="W5" s="395"/>
    </row>
    <row r="6" spans="1:35" s="222" customFormat="1" ht="30" customHeight="1" x14ac:dyDescent="0.3">
      <c r="A6" s="217" t="s">
        <v>26</v>
      </c>
      <c r="B6" s="184" t="s">
        <v>27</v>
      </c>
      <c r="C6" s="183" t="s">
        <v>28</v>
      </c>
      <c r="D6" s="56"/>
      <c r="E6" s="57"/>
      <c r="F6" s="58"/>
      <c r="G6" s="96">
        <v>2</v>
      </c>
      <c r="H6" s="97">
        <v>1</v>
      </c>
      <c r="I6" s="98">
        <v>0</v>
      </c>
      <c r="J6" s="99"/>
      <c r="K6" s="99"/>
      <c r="L6" s="54"/>
      <c r="M6" s="100"/>
      <c r="N6" s="99"/>
      <c r="O6" s="101"/>
      <c r="P6" s="56" t="s">
        <v>18</v>
      </c>
      <c r="Q6" s="184">
        <v>4</v>
      </c>
      <c r="R6" s="183" t="s">
        <v>29</v>
      </c>
      <c r="S6" s="183" t="s">
        <v>30</v>
      </c>
      <c r="T6" s="221"/>
      <c r="U6" s="183"/>
      <c r="V6" s="183" t="s">
        <v>31</v>
      </c>
      <c r="W6" s="395"/>
    </row>
    <row r="7" spans="1:35" s="216" customFormat="1" ht="30" customHeight="1" x14ac:dyDescent="0.3">
      <c r="A7" s="223" t="s">
        <v>33</v>
      </c>
      <c r="B7" s="223" t="s">
        <v>27</v>
      </c>
      <c r="C7" s="224" t="s">
        <v>34</v>
      </c>
      <c r="D7" s="56"/>
      <c r="E7" s="57"/>
      <c r="F7" s="58"/>
      <c r="G7" s="56"/>
      <c r="H7" s="57"/>
      <c r="I7" s="58"/>
      <c r="J7" s="99"/>
      <c r="K7" s="99"/>
      <c r="L7" s="54"/>
      <c r="M7" s="100">
        <v>2</v>
      </c>
      <c r="N7" s="99">
        <v>0</v>
      </c>
      <c r="O7" s="101">
        <v>2</v>
      </c>
      <c r="P7" s="56" t="s">
        <v>18</v>
      </c>
      <c r="Q7" s="207">
        <v>5</v>
      </c>
      <c r="R7" s="224" t="s">
        <v>35</v>
      </c>
      <c r="S7" s="224" t="s">
        <v>36</v>
      </c>
      <c r="T7" s="224"/>
      <c r="U7" s="224" t="s">
        <v>37</v>
      </c>
      <c r="V7" s="208" t="s">
        <v>31</v>
      </c>
      <c r="W7" s="378"/>
    </row>
    <row r="8" spans="1:35" s="222" customFormat="1" ht="30" customHeight="1" x14ac:dyDescent="0.3">
      <c r="A8" s="217" t="s">
        <v>38</v>
      </c>
      <c r="B8" s="184" t="s">
        <v>27</v>
      </c>
      <c r="C8" s="183" t="s">
        <v>39</v>
      </c>
      <c r="D8" s="56">
        <v>1</v>
      </c>
      <c r="E8" s="57">
        <v>0</v>
      </c>
      <c r="F8" s="58">
        <v>1</v>
      </c>
      <c r="G8" s="56"/>
      <c r="H8" s="57"/>
      <c r="I8" s="58"/>
      <c r="J8" s="99"/>
      <c r="K8" s="99"/>
      <c r="L8" s="54"/>
      <c r="M8" s="100"/>
      <c r="N8" s="99"/>
      <c r="O8" s="101"/>
      <c r="P8" s="217" t="s">
        <v>18</v>
      </c>
      <c r="Q8" s="217">
        <v>2</v>
      </c>
      <c r="R8" s="398" t="s">
        <v>40</v>
      </c>
      <c r="S8" s="183" t="s">
        <v>41</v>
      </c>
      <c r="T8" s="221"/>
      <c r="U8" s="183" t="s">
        <v>42</v>
      </c>
      <c r="V8" s="183"/>
      <c r="W8" s="395"/>
    </row>
    <row r="9" spans="1:35" s="216" customFormat="1" ht="44.25" customHeight="1" x14ac:dyDescent="0.3">
      <c r="A9" s="225" t="s">
        <v>43</v>
      </c>
      <c r="B9" s="223" t="s">
        <v>16</v>
      </c>
      <c r="C9" s="226" t="s">
        <v>44</v>
      </c>
      <c r="D9" s="56">
        <v>3</v>
      </c>
      <c r="E9" s="57">
        <v>1</v>
      </c>
      <c r="F9" s="58">
        <v>0</v>
      </c>
      <c r="G9" s="56"/>
      <c r="H9" s="57"/>
      <c r="I9" s="58"/>
      <c r="J9" s="99"/>
      <c r="K9" s="99"/>
      <c r="L9" s="54"/>
      <c r="M9" s="100"/>
      <c r="N9" s="99"/>
      <c r="O9" s="101"/>
      <c r="P9" s="223" t="s">
        <v>18</v>
      </c>
      <c r="Q9" s="223">
        <v>5</v>
      </c>
      <c r="R9" s="208" t="s">
        <v>45</v>
      </c>
      <c r="S9" s="208" t="s">
        <v>46</v>
      </c>
      <c r="T9" s="227"/>
      <c r="U9" s="221" t="s">
        <v>47</v>
      </c>
      <c r="V9" s="226"/>
      <c r="W9" s="378"/>
    </row>
    <row r="10" spans="1:35" s="222" customFormat="1" ht="30" customHeight="1" x14ac:dyDescent="0.3">
      <c r="A10" s="217" t="s">
        <v>21</v>
      </c>
      <c r="B10" s="184" t="s">
        <v>16</v>
      </c>
      <c r="C10" s="183" t="s">
        <v>48</v>
      </c>
      <c r="D10" s="56"/>
      <c r="E10" s="57"/>
      <c r="F10" s="58"/>
      <c r="G10" s="56">
        <v>2</v>
      </c>
      <c r="H10" s="57">
        <v>0</v>
      </c>
      <c r="I10" s="58">
        <v>0</v>
      </c>
      <c r="J10" s="99"/>
      <c r="K10" s="99"/>
      <c r="L10" s="54"/>
      <c r="M10" s="100"/>
      <c r="N10" s="99"/>
      <c r="O10" s="101"/>
      <c r="P10" s="217" t="s">
        <v>18</v>
      </c>
      <c r="Q10" s="217">
        <v>3</v>
      </c>
      <c r="R10" s="183" t="s">
        <v>49</v>
      </c>
      <c r="S10" s="183" t="s">
        <v>50</v>
      </c>
      <c r="T10" s="221"/>
      <c r="U10" s="183" t="s">
        <v>284</v>
      </c>
      <c r="V10" s="183"/>
      <c r="W10" s="395"/>
    </row>
    <row r="11" spans="1:35" s="222" customFormat="1" ht="30" customHeight="1" x14ac:dyDescent="0.3">
      <c r="A11" s="217" t="s">
        <v>51</v>
      </c>
      <c r="B11" s="184" t="s">
        <v>16</v>
      </c>
      <c r="C11" s="183" t="s">
        <v>52</v>
      </c>
      <c r="D11" s="56"/>
      <c r="E11" s="57"/>
      <c r="F11" s="58"/>
      <c r="G11" s="56"/>
      <c r="H11" s="57"/>
      <c r="I11" s="58"/>
      <c r="J11" s="99">
        <v>2</v>
      </c>
      <c r="K11" s="99">
        <v>2</v>
      </c>
      <c r="L11" s="54">
        <v>0</v>
      </c>
      <c r="M11" s="100"/>
      <c r="N11" s="99"/>
      <c r="O11" s="101"/>
      <c r="P11" s="217" t="s">
        <v>18</v>
      </c>
      <c r="Q11" s="217">
        <v>5</v>
      </c>
      <c r="R11" s="183" t="s">
        <v>281</v>
      </c>
      <c r="S11" s="183" t="s">
        <v>53</v>
      </c>
      <c r="T11" s="186"/>
      <c r="U11" s="478" t="s">
        <v>286</v>
      </c>
      <c r="V11" s="183"/>
      <c r="W11" s="395"/>
    </row>
    <row r="12" spans="1:35" s="222" customFormat="1" ht="30" customHeight="1" x14ac:dyDescent="0.3">
      <c r="A12" s="217" t="s">
        <v>51</v>
      </c>
      <c r="B12" s="184" t="s">
        <v>16</v>
      </c>
      <c r="C12" s="221" t="s">
        <v>54</v>
      </c>
      <c r="D12" s="56"/>
      <c r="E12" s="57"/>
      <c r="F12" s="58"/>
      <c r="G12" s="56"/>
      <c r="H12" s="57"/>
      <c r="I12" s="58"/>
      <c r="J12" s="99">
        <v>2</v>
      </c>
      <c r="K12" s="99">
        <v>0</v>
      </c>
      <c r="L12" s="54">
        <v>2</v>
      </c>
      <c r="M12" s="100"/>
      <c r="N12" s="99"/>
      <c r="O12" s="101"/>
      <c r="P12" s="217" t="s">
        <v>18</v>
      </c>
      <c r="Q12" s="217">
        <v>5</v>
      </c>
      <c r="R12" s="183" t="s">
        <v>23</v>
      </c>
      <c r="S12" s="183" t="s">
        <v>55</v>
      </c>
      <c r="T12" s="228" t="s">
        <v>22</v>
      </c>
      <c r="U12" s="229"/>
      <c r="V12" s="183"/>
      <c r="W12" s="395"/>
    </row>
    <row r="13" spans="1:35" s="216" customFormat="1" ht="15.6" x14ac:dyDescent="0.3">
      <c r="A13" s="207" t="s">
        <v>56</v>
      </c>
      <c r="B13" s="223" t="s">
        <v>16</v>
      </c>
      <c r="C13" s="208" t="s">
        <v>57</v>
      </c>
      <c r="D13" s="56"/>
      <c r="E13" s="57"/>
      <c r="F13" s="58"/>
      <c r="G13" s="56"/>
      <c r="H13" s="57"/>
      <c r="I13" s="58"/>
      <c r="J13" s="99"/>
      <c r="K13" s="99"/>
      <c r="L13" s="54"/>
      <c r="M13" s="100">
        <v>2</v>
      </c>
      <c r="N13" s="99">
        <v>1</v>
      </c>
      <c r="O13" s="101">
        <v>0</v>
      </c>
      <c r="P13" s="207" t="s">
        <v>18</v>
      </c>
      <c r="Q13" s="207">
        <v>4</v>
      </c>
      <c r="R13" s="208" t="s">
        <v>19</v>
      </c>
      <c r="S13" s="208" t="s">
        <v>58</v>
      </c>
      <c r="T13" s="208"/>
      <c r="U13" s="208"/>
      <c r="V13" s="208"/>
      <c r="W13" s="378"/>
    </row>
    <row r="14" spans="1:35" s="216" customFormat="1" ht="15.6" x14ac:dyDescent="0.3">
      <c r="A14" s="230"/>
      <c r="B14" s="231"/>
      <c r="C14" s="232" t="s">
        <v>59</v>
      </c>
      <c r="D14" s="218">
        <f>SUMIF(A4:A13,"k1",Q4:Q13)</f>
        <v>2</v>
      </c>
      <c r="E14" s="219"/>
      <c r="F14" s="220"/>
      <c r="G14" s="209">
        <f>SUMIF(A4:A13,"k2",Q4:Q13)</f>
        <v>4</v>
      </c>
      <c r="H14" s="210"/>
      <c r="I14" s="211"/>
      <c r="J14" s="212">
        <f>SUMIF(A4:A13,"k3",Q4:Q13)</f>
        <v>0</v>
      </c>
      <c r="K14" s="212"/>
      <c r="L14" s="213"/>
      <c r="M14" s="214">
        <f>SUMIF(A4:A13,"k4",Q4:Q13)</f>
        <v>5</v>
      </c>
      <c r="N14" s="212"/>
      <c r="O14" s="215"/>
      <c r="P14" s="233">
        <f>SUM(D14:O14)</f>
        <v>11</v>
      </c>
      <c r="Q14" s="540">
        <f>SUMIF(B4:B13,"Comp",Q4:Q13)</f>
        <v>11</v>
      </c>
      <c r="R14" s="234"/>
      <c r="S14" s="235"/>
      <c r="T14" s="235"/>
      <c r="U14" s="235"/>
      <c r="V14" s="235"/>
    </row>
    <row r="15" spans="1:35" s="216" customFormat="1" ht="30" customHeight="1" x14ac:dyDescent="0.3">
      <c r="A15" s="236"/>
      <c r="B15" s="237"/>
      <c r="C15" s="238" t="s">
        <v>60</v>
      </c>
      <c r="D15" s="218">
        <f>SUMIF(A4:A13,"nk1",Q4:Q13)</f>
        <v>10</v>
      </c>
      <c r="E15" s="219"/>
      <c r="F15" s="220"/>
      <c r="G15" s="209">
        <f>SUMIF(A4:A13,"nk2",Q4:Q13)</f>
        <v>8</v>
      </c>
      <c r="H15" s="210"/>
      <c r="I15" s="211"/>
      <c r="J15" s="212">
        <f>SUMIF(A4:A13,"nk3",Q4:Q13)</f>
        <v>10</v>
      </c>
      <c r="K15" s="212"/>
      <c r="L15" s="213"/>
      <c r="M15" s="214">
        <f>SUMIF(A4:A13,"nk4",Q4:Q13)</f>
        <v>4</v>
      </c>
      <c r="N15" s="212"/>
      <c r="O15" s="215"/>
      <c r="P15" s="539">
        <f>SUM(D15:O15)</f>
        <v>32</v>
      </c>
      <c r="Q15" s="223">
        <f>SUMIF(B4:B13,"C/E",Q4:Q13)</f>
        <v>32</v>
      </c>
      <c r="R15" s="235"/>
      <c r="S15" s="240"/>
      <c r="T15" s="240"/>
      <c r="U15" s="240"/>
      <c r="V15" s="240"/>
    </row>
    <row r="16" spans="1:35" ht="15.45" customHeight="1" x14ac:dyDescent="0.3">
      <c r="A16" s="3"/>
      <c r="B16" s="4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16"/>
      <c r="R16" s="2"/>
      <c r="S16" s="2"/>
      <c r="T16" s="2"/>
      <c r="U16" s="2"/>
      <c r="V16" s="2"/>
    </row>
    <row r="17" spans="1:35" ht="13.95" customHeight="1" x14ac:dyDescent="0.3">
      <c r="A17" s="7"/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12"/>
      <c r="S17" s="12"/>
      <c r="T17" s="12"/>
      <c r="U17" s="12"/>
      <c r="V17" s="6"/>
    </row>
    <row r="18" spans="1:35" ht="30" customHeight="1" x14ac:dyDescent="0.3">
      <c r="A18" s="552" t="s">
        <v>61</v>
      </c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</row>
    <row r="19" spans="1:35" ht="30" customHeight="1" thickBot="1" x14ac:dyDescent="0.35">
      <c r="A19" s="49"/>
      <c r="B19" s="50"/>
      <c r="C19" s="549" t="s">
        <v>62</v>
      </c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1"/>
    </row>
    <row r="20" spans="1:35" ht="30" customHeight="1" x14ac:dyDescent="0.3">
      <c r="A20" s="80" t="s">
        <v>43</v>
      </c>
      <c r="B20" s="51" t="s">
        <v>16</v>
      </c>
      <c r="C20" s="52" t="s">
        <v>63</v>
      </c>
      <c r="D20" s="56">
        <v>0</v>
      </c>
      <c r="E20" s="57">
        <v>3</v>
      </c>
      <c r="F20" s="58">
        <v>0</v>
      </c>
      <c r="G20" s="418"/>
      <c r="H20" s="419"/>
      <c r="I20" s="420"/>
      <c r="J20" s="99"/>
      <c r="K20" s="99"/>
      <c r="L20" s="54"/>
      <c r="M20" s="100"/>
      <c r="N20" s="99"/>
      <c r="O20" s="101"/>
      <c r="P20" s="86" t="s">
        <v>64</v>
      </c>
      <c r="Q20" s="87">
        <v>3</v>
      </c>
      <c r="R20" s="158" t="s">
        <v>65</v>
      </c>
      <c r="S20" s="88" t="s">
        <v>66</v>
      </c>
      <c r="T20" s="89"/>
      <c r="U20" s="90"/>
      <c r="V20" s="30"/>
    </row>
    <row r="21" spans="1:35" s="216" customFormat="1" ht="30" customHeight="1" x14ac:dyDescent="0.3">
      <c r="A21" s="336" t="s">
        <v>43</v>
      </c>
      <c r="B21" s="268" t="s">
        <v>16</v>
      </c>
      <c r="C21" s="397" t="s">
        <v>67</v>
      </c>
      <c r="D21" s="56">
        <v>2</v>
      </c>
      <c r="E21" s="57">
        <v>1</v>
      </c>
      <c r="F21" s="58">
        <v>0</v>
      </c>
      <c r="G21" s="56"/>
      <c r="H21" s="57"/>
      <c r="I21" s="58"/>
      <c r="J21" s="99"/>
      <c r="K21" s="99"/>
      <c r="L21" s="54"/>
      <c r="M21" s="100"/>
      <c r="N21" s="99"/>
      <c r="O21" s="101"/>
      <c r="P21" s="340" t="s">
        <v>18</v>
      </c>
      <c r="Q21" s="304">
        <v>3</v>
      </c>
      <c r="R21" s="272" t="s">
        <v>68</v>
      </c>
      <c r="S21" s="272" t="s">
        <v>69</v>
      </c>
      <c r="T21" s="398"/>
      <c r="U21" s="398"/>
      <c r="V21" s="415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</row>
    <row r="22" spans="1:35" s="105" customFormat="1" ht="30" customHeight="1" x14ac:dyDescent="0.3">
      <c r="A22" s="92" t="s">
        <v>21</v>
      </c>
      <c r="B22" s="94" t="s">
        <v>16</v>
      </c>
      <c r="C22" s="95" t="s">
        <v>70</v>
      </c>
      <c r="D22" s="56"/>
      <c r="E22" s="57"/>
      <c r="F22" s="58"/>
      <c r="G22" s="56">
        <v>1</v>
      </c>
      <c r="H22" s="57">
        <v>0</v>
      </c>
      <c r="I22" s="58">
        <v>0</v>
      </c>
      <c r="J22" s="99"/>
      <c r="K22" s="99"/>
      <c r="L22" s="54"/>
      <c r="M22" s="100"/>
      <c r="N22" s="99"/>
      <c r="O22" s="101"/>
      <c r="P22" s="54" t="s">
        <v>18</v>
      </c>
      <c r="Q22" s="102">
        <v>2</v>
      </c>
      <c r="R22" s="103" t="s">
        <v>71</v>
      </c>
      <c r="S22" s="95" t="s">
        <v>72</v>
      </c>
      <c r="T22" s="95"/>
      <c r="U22" s="95"/>
      <c r="V22" s="104" t="s">
        <v>32</v>
      </c>
    </row>
    <row r="23" spans="1:35" ht="30" customHeight="1" x14ac:dyDescent="0.3">
      <c r="A23" s="18" t="s">
        <v>21</v>
      </c>
      <c r="B23" s="20" t="s">
        <v>16</v>
      </c>
      <c r="C23" s="140" t="s">
        <v>73</v>
      </c>
      <c r="D23" s="56"/>
      <c r="E23" s="57"/>
      <c r="F23" s="58"/>
      <c r="G23" s="56">
        <v>2</v>
      </c>
      <c r="H23" s="57">
        <v>0</v>
      </c>
      <c r="I23" s="58">
        <v>0</v>
      </c>
      <c r="J23" s="99"/>
      <c r="K23" s="99"/>
      <c r="L23" s="54"/>
      <c r="M23" s="100"/>
      <c r="N23" s="99"/>
      <c r="O23" s="101"/>
      <c r="P23" s="51" t="s">
        <v>18</v>
      </c>
      <c r="Q23" s="20">
        <v>2</v>
      </c>
      <c r="R23" s="17" t="s">
        <v>74</v>
      </c>
      <c r="S23" s="17" t="s">
        <v>75</v>
      </c>
      <c r="T23" s="113"/>
      <c r="U23" s="113"/>
      <c r="V23" s="21"/>
    </row>
    <row r="24" spans="1:35" ht="30" customHeight="1" x14ac:dyDescent="0.3">
      <c r="A24" s="106" t="s">
        <v>21</v>
      </c>
      <c r="B24" s="20" t="s">
        <v>16</v>
      </c>
      <c r="C24" s="140" t="s">
        <v>76</v>
      </c>
      <c r="D24" s="56"/>
      <c r="E24" s="57"/>
      <c r="F24" s="58"/>
      <c r="G24" s="56">
        <v>0</v>
      </c>
      <c r="H24" s="57">
        <v>3</v>
      </c>
      <c r="I24" s="58">
        <v>0</v>
      </c>
      <c r="J24" s="99"/>
      <c r="K24" s="99"/>
      <c r="L24" s="54"/>
      <c r="M24" s="100"/>
      <c r="N24" s="99"/>
      <c r="O24" s="101"/>
      <c r="P24" s="75" t="s">
        <v>64</v>
      </c>
      <c r="Q24" s="20">
        <v>3</v>
      </c>
      <c r="R24" s="158" t="s">
        <v>65</v>
      </c>
      <c r="S24" s="17" t="s">
        <v>77</v>
      </c>
      <c r="T24" s="23"/>
      <c r="U24" s="118"/>
      <c r="V24" s="109"/>
    </row>
    <row r="25" spans="1:35" ht="30" customHeight="1" x14ac:dyDescent="0.3">
      <c r="A25" s="55" t="s">
        <v>51</v>
      </c>
      <c r="B25" s="20" t="s">
        <v>16</v>
      </c>
      <c r="C25" s="140" t="s">
        <v>78</v>
      </c>
      <c r="D25" s="56"/>
      <c r="E25" s="57"/>
      <c r="F25" s="58"/>
      <c r="G25" s="96"/>
      <c r="H25" s="97"/>
      <c r="I25" s="98"/>
      <c r="J25" s="99">
        <v>1</v>
      </c>
      <c r="K25" s="99">
        <v>0</v>
      </c>
      <c r="L25" s="54">
        <v>0</v>
      </c>
      <c r="M25" s="100"/>
      <c r="N25" s="99"/>
      <c r="O25" s="101"/>
      <c r="P25" s="119" t="s">
        <v>64</v>
      </c>
      <c r="Q25" s="51">
        <v>1</v>
      </c>
      <c r="R25" s="17" t="s">
        <v>79</v>
      </c>
      <c r="S25" s="17" t="s">
        <v>80</v>
      </c>
      <c r="T25" s="113"/>
      <c r="U25" s="113"/>
      <c r="V25" s="17"/>
    </row>
    <row r="26" spans="1:35" ht="30" customHeight="1" x14ac:dyDescent="0.3">
      <c r="A26" s="55" t="s">
        <v>51</v>
      </c>
      <c r="B26" s="20" t="s">
        <v>16</v>
      </c>
      <c r="C26" s="140" t="s">
        <v>81</v>
      </c>
      <c r="D26" s="114"/>
      <c r="E26" s="115"/>
      <c r="F26" s="116"/>
      <c r="G26" s="117"/>
      <c r="H26" s="115"/>
      <c r="I26" s="116"/>
      <c r="J26" s="121">
        <v>2</v>
      </c>
      <c r="K26" s="81">
        <v>0</v>
      </c>
      <c r="L26" s="82">
        <v>1</v>
      </c>
      <c r="M26" s="35"/>
      <c r="N26" s="35"/>
      <c r="O26" s="49"/>
      <c r="P26" s="122" t="s">
        <v>64</v>
      </c>
      <c r="Q26" s="123">
        <v>3</v>
      </c>
      <c r="R26" s="17" t="s">
        <v>82</v>
      </c>
      <c r="S26" s="17" t="s">
        <v>83</v>
      </c>
      <c r="T26" s="113"/>
      <c r="U26" s="110"/>
      <c r="V26" s="30"/>
    </row>
    <row r="27" spans="1:35" s="162" customFormat="1" ht="30" customHeight="1" x14ac:dyDescent="0.25">
      <c r="A27" s="124" t="s">
        <v>56</v>
      </c>
      <c r="B27" s="91" t="s">
        <v>16</v>
      </c>
      <c r="C27" s="60" t="s">
        <v>84</v>
      </c>
      <c r="D27" s="56"/>
      <c r="E27" s="57"/>
      <c r="F27" s="58"/>
      <c r="G27" s="56"/>
      <c r="H27" s="57"/>
      <c r="I27" s="57"/>
      <c r="J27" s="56"/>
      <c r="K27" s="57"/>
      <c r="L27" s="58"/>
      <c r="M27" s="56">
        <v>1</v>
      </c>
      <c r="N27" s="57">
        <v>1</v>
      </c>
      <c r="O27" s="58">
        <v>0</v>
      </c>
      <c r="P27" s="125" t="s">
        <v>18</v>
      </c>
      <c r="Q27" s="92">
        <v>2</v>
      </c>
      <c r="R27" s="93" t="s">
        <v>85</v>
      </c>
      <c r="S27" s="414" t="s">
        <v>86</v>
      </c>
      <c r="T27" s="414"/>
      <c r="U27" s="126"/>
      <c r="V27" s="41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</row>
    <row r="28" spans="1:35" s="162" customFormat="1" ht="30" customHeight="1" x14ac:dyDescent="0.25">
      <c r="A28" s="473" t="s">
        <v>21</v>
      </c>
      <c r="B28" s="474" t="s">
        <v>16</v>
      </c>
      <c r="C28" s="475" t="s">
        <v>87</v>
      </c>
      <c r="D28" s="56" t="s">
        <v>88</v>
      </c>
      <c r="E28" s="57" t="s">
        <v>88</v>
      </c>
      <c r="F28" s="58" t="s">
        <v>88</v>
      </c>
      <c r="G28" s="56">
        <v>2</v>
      </c>
      <c r="H28" s="57">
        <v>0</v>
      </c>
      <c r="I28" s="57">
        <v>0</v>
      </c>
      <c r="J28" s="56" t="s">
        <v>88</v>
      </c>
      <c r="K28" s="57" t="s">
        <v>88</v>
      </c>
      <c r="L28" s="58" t="s">
        <v>88</v>
      </c>
      <c r="M28" s="56" t="s">
        <v>88</v>
      </c>
      <c r="N28" s="57" t="s">
        <v>88</v>
      </c>
      <c r="O28" s="58" t="s">
        <v>88</v>
      </c>
      <c r="P28" s="466" t="s">
        <v>18</v>
      </c>
      <c r="Q28" s="187">
        <v>2</v>
      </c>
      <c r="R28" s="476" t="s">
        <v>89</v>
      </c>
      <c r="S28" s="477" t="s">
        <v>90</v>
      </c>
      <c r="T28" s="186"/>
      <c r="U28" s="472"/>
      <c r="V28" s="200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</row>
    <row r="29" spans="1:35" s="162" customFormat="1" ht="30" customHeight="1" x14ac:dyDescent="0.25">
      <c r="A29" s="304" t="s">
        <v>21</v>
      </c>
      <c r="B29" s="304" t="s">
        <v>16</v>
      </c>
      <c r="C29" s="200" t="s">
        <v>91</v>
      </c>
      <c r="D29" s="56"/>
      <c r="E29" s="57"/>
      <c r="F29" s="58"/>
      <c r="G29" s="56">
        <v>2</v>
      </c>
      <c r="H29" s="57">
        <v>0</v>
      </c>
      <c r="I29" s="57">
        <v>0</v>
      </c>
      <c r="J29" s="56"/>
      <c r="K29" s="57"/>
      <c r="L29" s="58"/>
      <c r="M29" s="56"/>
      <c r="N29" s="57"/>
      <c r="O29" s="58"/>
      <c r="P29" s="304" t="s">
        <v>18</v>
      </c>
      <c r="Q29" s="304">
        <v>3</v>
      </c>
      <c r="R29" s="272" t="s">
        <v>92</v>
      </c>
      <c r="S29" s="334" t="s">
        <v>93</v>
      </c>
      <c r="T29" s="386"/>
      <c r="U29" s="334"/>
      <c r="V29" s="278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</row>
    <row r="30" spans="1:35" ht="30" customHeight="1" x14ac:dyDescent="0.3">
      <c r="A30" s="35"/>
      <c r="B30" s="416"/>
      <c r="C30" s="141" t="s">
        <v>59</v>
      </c>
      <c r="D30" s="85">
        <f>SUMIF(A20:A29,"k1",Q20:Q29)</f>
        <v>0</v>
      </c>
      <c r="E30" s="83"/>
      <c r="F30" s="84"/>
      <c r="G30" s="85">
        <f>SUMIF(A20:A28,"k2",Q20:Q28)</f>
        <v>0</v>
      </c>
      <c r="H30" s="83"/>
      <c r="I30" s="84"/>
      <c r="J30" s="85">
        <f>SUMIF(A20:A28,"k3",Q20:Q28)</f>
        <v>0</v>
      </c>
      <c r="K30" s="83"/>
      <c r="L30" s="84"/>
      <c r="M30" s="85">
        <f>SUMIF(A20:A28,"k4",Q20:Q28)</f>
        <v>0</v>
      </c>
      <c r="N30" s="83"/>
      <c r="O30" s="84"/>
      <c r="P30" s="26">
        <f>SUM(D30:O30)</f>
        <v>0</v>
      </c>
      <c r="Q30" s="142">
        <f>SUMIF(B20:B29,"comp",Q20:Q29)</f>
        <v>0</v>
      </c>
      <c r="R30" s="48"/>
      <c r="S30" s="52"/>
      <c r="T30" s="52"/>
      <c r="U30" s="52"/>
      <c r="V30" s="52"/>
    </row>
    <row r="31" spans="1:35" ht="30" customHeight="1" x14ac:dyDescent="0.3">
      <c r="A31" s="3"/>
      <c r="B31" s="4"/>
      <c r="C31" s="143" t="s">
        <v>60</v>
      </c>
      <c r="D31" s="55">
        <f>SUMIF(A20:A29,"nk1",Q20:Q29)</f>
        <v>6</v>
      </c>
      <c r="E31" s="107"/>
      <c r="F31" s="51"/>
      <c r="G31" s="55">
        <f>SUMIF(A20:A29,"nk2",Q20:Q29)</f>
        <v>12</v>
      </c>
      <c r="H31" s="107"/>
      <c r="I31" s="51"/>
      <c r="J31" s="55">
        <f>SUMIF(A20:A29,"nk3",Q20:Q29)</f>
        <v>4</v>
      </c>
      <c r="K31" s="107"/>
      <c r="L31" s="51"/>
      <c r="M31" s="55">
        <f>SUMIF(A20:A29,"nk4",Q20:Q29)</f>
        <v>2</v>
      </c>
      <c r="N31" s="107"/>
      <c r="O31" s="51"/>
      <c r="P31" s="20">
        <f>SUM(D31:O31)</f>
        <v>24</v>
      </c>
      <c r="Q31" s="18">
        <f>SUMIF(B20:B29,"C/E",Q20:Q29)</f>
        <v>24</v>
      </c>
      <c r="R31" s="48"/>
      <c r="S31" s="2"/>
      <c r="T31" s="2"/>
      <c r="U31" s="2"/>
      <c r="V31" s="2"/>
    </row>
    <row r="32" spans="1:35" ht="35.700000000000003" customHeight="1" thickBot="1" x14ac:dyDescent="0.35">
      <c r="A32" s="3"/>
      <c r="B32" s="4"/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7"/>
      <c r="R32" s="2"/>
      <c r="S32" s="2"/>
      <c r="T32" s="2"/>
      <c r="U32" s="2"/>
      <c r="V32" s="2"/>
    </row>
    <row r="33" spans="1:37" ht="30" customHeight="1" thickBot="1" x14ac:dyDescent="0.35">
      <c r="A33" s="5"/>
      <c r="B33" s="6"/>
      <c r="C33" s="556" t="s">
        <v>94</v>
      </c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57"/>
      <c r="R33" s="557"/>
      <c r="S33" s="557"/>
      <c r="T33" s="557"/>
      <c r="U33" s="557"/>
      <c r="V33" s="558"/>
    </row>
    <row r="34" spans="1:37" s="222" customFormat="1" ht="30" customHeight="1" x14ac:dyDescent="0.3">
      <c r="A34" s="304" t="s">
        <v>33</v>
      </c>
      <c r="B34" s="304" t="s">
        <v>27</v>
      </c>
      <c r="C34" s="442" t="s">
        <v>95</v>
      </c>
      <c r="D34" s="55"/>
      <c r="E34" s="107"/>
      <c r="F34" s="107"/>
      <c r="G34" s="55"/>
      <c r="H34" s="107"/>
      <c r="I34" s="107"/>
      <c r="J34" s="55"/>
      <c r="K34" s="107"/>
      <c r="L34" s="107"/>
      <c r="M34" s="55">
        <v>0</v>
      </c>
      <c r="N34" s="107">
        <v>3</v>
      </c>
      <c r="O34" s="107">
        <v>0</v>
      </c>
      <c r="P34" s="532" t="s">
        <v>64</v>
      </c>
      <c r="Q34" s="276">
        <v>3</v>
      </c>
      <c r="R34" s="438" t="s">
        <v>65</v>
      </c>
      <c r="S34" s="279" t="s">
        <v>96</v>
      </c>
      <c r="T34" s="443"/>
      <c r="U34" s="443"/>
      <c r="V34" s="277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</row>
    <row r="35" spans="1:37" s="222" customFormat="1" ht="30" customHeight="1" x14ac:dyDescent="0.3">
      <c r="A35" s="444" t="s">
        <v>26</v>
      </c>
      <c r="B35" s="444" t="s">
        <v>27</v>
      </c>
      <c r="C35" s="445" t="s">
        <v>97</v>
      </c>
      <c r="D35" s="55"/>
      <c r="E35" s="107"/>
      <c r="F35" s="107"/>
      <c r="G35" s="55">
        <v>0</v>
      </c>
      <c r="H35" s="107">
        <v>3</v>
      </c>
      <c r="I35" s="107">
        <v>0</v>
      </c>
      <c r="J35" s="55"/>
      <c r="K35" s="107"/>
      <c r="L35" s="107"/>
      <c r="M35" s="55"/>
      <c r="N35" s="107"/>
      <c r="O35" s="107"/>
      <c r="P35" s="217" t="s">
        <v>64</v>
      </c>
      <c r="Q35" s="267">
        <v>3</v>
      </c>
      <c r="R35" s="439" t="s">
        <v>65</v>
      </c>
      <c r="S35" s="279" t="s">
        <v>98</v>
      </c>
      <c r="T35" s="278"/>
      <c r="U35" s="441"/>
      <c r="V35" s="277"/>
    </row>
    <row r="36" spans="1:37" s="354" customFormat="1" ht="55.2" customHeight="1" x14ac:dyDescent="0.25">
      <c r="A36" s="274" t="s">
        <v>26</v>
      </c>
      <c r="B36" s="184" t="s">
        <v>27</v>
      </c>
      <c r="C36" s="221" t="s">
        <v>99</v>
      </c>
      <c r="D36" s="55"/>
      <c r="E36" s="107"/>
      <c r="F36" s="107"/>
      <c r="G36" s="55"/>
      <c r="H36" s="107" t="s">
        <v>100</v>
      </c>
      <c r="I36" s="107"/>
      <c r="J36" s="55"/>
      <c r="K36" s="107"/>
      <c r="L36" s="107"/>
      <c r="M36" s="55"/>
      <c r="N36" s="107"/>
      <c r="O36" s="107"/>
      <c r="P36" s="533" t="s">
        <v>101</v>
      </c>
      <c r="Q36" s="213">
        <v>0</v>
      </c>
      <c r="R36" s="439" t="s">
        <v>65</v>
      </c>
      <c r="S36" s="277" t="s">
        <v>102</v>
      </c>
      <c r="T36" s="446" t="s">
        <v>282</v>
      </c>
      <c r="U36" s="277"/>
      <c r="V36" s="44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</row>
    <row r="37" spans="1:37" ht="30" customHeight="1" x14ac:dyDescent="0.3">
      <c r="A37" s="108" t="s">
        <v>43</v>
      </c>
      <c r="B37" s="18" t="s">
        <v>16</v>
      </c>
      <c r="C37" s="203" t="s">
        <v>63</v>
      </c>
      <c r="D37" s="55">
        <v>0</v>
      </c>
      <c r="E37" s="107">
        <v>3</v>
      </c>
      <c r="F37" s="107">
        <v>0</v>
      </c>
      <c r="G37" s="55"/>
      <c r="H37" s="107"/>
      <c r="I37" s="107"/>
      <c r="J37" s="55"/>
      <c r="K37" s="107"/>
      <c r="L37" s="107"/>
      <c r="M37" s="55"/>
      <c r="N37" s="107"/>
      <c r="O37" s="107"/>
      <c r="P37" s="531" t="s">
        <v>64</v>
      </c>
      <c r="Q37" s="84">
        <v>3</v>
      </c>
      <c r="R37" s="199" t="s">
        <v>65</v>
      </c>
      <c r="S37" s="128" t="s">
        <v>66</v>
      </c>
      <c r="T37" s="129"/>
      <c r="U37" s="118"/>
      <c r="V37" s="30"/>
    </row>
    <row r="38" spans="1:37" ht="30" customHeight="1" x14ac:dyDescent="0.3">
      <c r="A38" s="80" t="s">
        <v>21</v>
      </c>
      <c r="B38" s="123" t="s">
        <v>16</v>
      </c>
      <c r="C38" s="70" t="s">
        <v>76</v>
      </c>
      <c r="D38" s="55"/>
      <c r="E38" s="107"/>
      <c r="F38" s="107"/>
      <c r="G38" s="55">
        <v>0</v>
      </c>
      <c r="H38" s="107">
        <v>3</v>
      </c>
      <c r="I38" s="107">
        <v>0</v>
      </c>
      <c r="J38" s="55"/>
      <c r="K38" s="107"/>
      <c r="L38" s="107"/>
      <c r="M38" s="55"/>
      <c r="N38" s="107"/>
      <c r="O38" s="107"/>
      <c r="P38" s="531" t="s">
        <v>64</v>
      </c>
      <c r="Q38" s="51">
        <v>3</v>
      </c>
      <c r="R38" s="158" t="s">
        <v>65</v>
      </c>
      <c r="S38" s="17" t="s">
        <v>77</v>
      </c>
      <c r="T38" s="129"/>
      <c r="U38" s="144"/>
      <c r="V38" s="16"/>
    </row>
    <row r="39" spans="1:37" s="222" customFormat="1" ht="30" customHeight="1" x14ac:dyDescent="0.3">
      <c r="A39" s="304" t="s">
        <v>21</v>
      </c>
      <c r="B39" s="304" t="s">
        <v>16</v>
      </c>
      <c r="C39" s="200" t="s">
        <v>91</v>
      </c>
      <c r="D39" s="55"/>
      <c r="E39" s="107"/>
      <c r="F39" s="107"/>
      <c r="G39" s="55">
        <v>2</v>
      </c>
      <c r="H39" s="107">
        <v>0</v>
      </c>
      <c r="I39" s="107">
        <v>0</v>
      </c>
      <c r="J39" s="55"/>
      <c r="K39" s="107"/>
      <c r="L39" s="107"/>
      <c r="M39" s="55"/>
      <c r="N39" s="107"/>
      <c r="O39" s="107"/>
      <c r="P39" s="444" t="s">
        <v>18</v>
      </c>
      <c r="Q39" s="304">
        <v>3</v>
      </c>
      <c r="R39" s="272" t="s">
        <v>92</v>
      </c>
      <c r="S39" s="334" t="s">
        <v>93</v>
      </c>
      <c r="T39" s="334"/>
      <c r="U39" s="334"/>
      <c r="V39" s="278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354"/>
      <c r="AK39" s="354"/>
    </row>
    <row r="40" spans="1:37" ht="30" customHeight="1" x14ac:dyDescent="0.3">
      <c r="A40" s="35"/>
      <c r="B40" s="64"/>
      <c r="C40" s="145" t="s">
        <v>59</v>
      </c>
      <c r="D40" s="55">
        <f>SUMIF(A34:A39,"k1",Q34:Q39)</f>
        <v>0</v>
      </c>
      <c r="E40" s="107"/>
      <c r="F40" s="107"/>
      <c r="G40" s="55">
        <f>SUMIF(A34:A39,"k2",Q34:Q39)</f>
        <v>3</v>
      </c>
      <c r="H40" s="107"/>
      <c r="I40" s="107"/>
      <c r="J40" s="55">
        <f>SUMIF(A34:A39,"k3",Q34:Q39)</f>
        <v>0</v>
      </c>
      <c r="K40" s="107"/>
      <c r="L40" s="107"/>
      <c r="M40" s="55">
        <f>SUMIF(A34:A39,"k4",Q34:Q39)</f>
        <v>3</v>
      </c>
      <c r="N40" s="107"/>
      <c r="O40" s="107"/>
      <c r="P40" s="127">
        <f>SUM(D40:O40)</f>
        <v>6</v>
      </c>
      <c r="Q40" s="146">
        <f>SUMIF(B34:B39,"Comp",Q34:Q39)</f>
        <v>6</v>
      </c>
      <c r="R40" s="110"/>
      <c r="S40" s="65"/>
      <c r="T40" s="65"/>
      <c r="U40" s="63"/>
      <c r="V40" s="63"/>
    </row>
    <row r="41" spans="1:37" ht="30" customHeight="1" x14ac:dyDescent="0.3">
      <c r="A41" s="3"/>
      <c r="B41" s="10"/>
      <c r="C41" s="66" t="s">
        <v>60</v>
      </c>
      <c r="D41" s="55">
        <f>SUMIF(A34:A39,"nk1",Q34:Q39)</f>
        <v>3</v>
      </c>
      <c r="E41" s="107"/>
      <c r="F41" s="107"/>
      <c r="G41" s="55">
        <f>SUMIF(A34:A39,"nk2",Q34:Q39)</f>
        <v>6</v>
      </c>
      <c r="H41" s="107"/>
      <c r="I41" s="107"/>
      <c r="J41" s="55">
        <f>SUMIF(A34:A39,"nk3",Q34:Q39)</f>
        <v>0</v>
      </c>
      <c r="K41" s="107"/>
      <c r="L41" s="107"/>
      <c r="M41" s="55">
        <f>SUMIF(A34:A39,"nk4",Q34:Q39)</f>
        <v>0</v>
      </c>
      <c r="N41" s="107"/>
      <c r="O41" s="107"/>
      <c r="P41" s="55">
        <f>SUM(D41:O41)</f>
        <v>9</v>
      </c>
      <c r="Q41" s="20">
        <f>SUMIF(B34:B39,"C/E",Q34:Q39)</f>
        <v>9</v>
      </c>
      <c r="R41" s="2" t="s">
        <v>103</v>
      </c>
      <c r="S41" s="11"/>
      <c r="T41" s="11"/>
      <c r="U41" s="2"/>
      <c r="V41" s="2"/>
    </row>
    <row r="42" spans="1:37" ht="10.95" customHeight="1" x14ac:dyDescent="0.3">
      <c r="A42" s="3"/>
      <c r="B42" s="10"/>
      <c r="C42" s="3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"/>
      <c r="S42" s="11"/>
      <c r="T42" s="11"/>
      <c r="U42" s="2"/>
      <c r="V42" s="2"/>
    </row>
    <row r="43" spans="1:37" ht="30" customHeight="1" x14ac:dyDescent="0.3">
      <c r="A43" s="559" t="s">
        <v>104</v>
      </c>
      <c r="B43" s="559"/>
      <c r="C43" s="559"/>
      <c r="D43" s="559"/>
      <c r="E43" s="559"/>
      <c r="F43" s="559"/>
      <c r="G43" s="559"/>
      <c r="H43" s="559"/>
      <c r="I43" s="559"/>
      <c r="J43" s="559"/>
      <c r="K43" s="559"/>
      <c r="L43" s="559"/>
      <c r="M43" s="559"/>
      <c r="N43" s="559"/>
      <c r="O43" s="559"/>
      <c r="P43" s="559"/>
      <c r="Q43" s="559"/>
      <c r="R43" s="559"/>
      <c r="S43" s="559"/>
      <c r="T43" s="559"/>
      <c r="U43" s="559"/>
      <c r="V43" s="559"/>
    </row>
    <row r="44" spans="1:37" s="216" customFormat="1" ht="30" customHeight="1" thickBot="1" x14ac:dyDescent="0.35">
      <c r="A44" s="241"/>
      <c r="B44" s="242"/>
      <c r="C44" s="560" t="s">
        <v>105</v>
      </c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2"/>
    </row>
    <row r="45" spans="1:37" s="216" customFormat="1" ht="30" customHeight="1" x14ac:dyDescent="0.3">
      <c r="A45" s="239" t="s">
        <v>38</v>
      </c>
      <c r="B45" s="239" t="s">
        <v>27</v>
      </c>
      <c r="C45" s="192" t="s">
        <v>106</v>
      </c>
      <c r="D45" s="130">
        <v>2</v>
      </c>
      <c r="E45" s="131">
        <v>1</v>
      </c>
      <c r="F45" s="132">
        <v>1</v>
      </c>
      <c r="G45" s="83"/>
      <c r="H45" s="83"/>
      <c r="I45" s="84"/>
      <c r="J45" s="421"/>
      <c r="K45" s="134"/>
      <c r="L45" s="422"/>
      <c r="M45" s="402"/>
      <c r="N45" s="403"/>
      <c r="O45" s="404"/>
      <c r="P45" s="233" t="s">
        <v>18</v>
      </c>
      <c r="Q45" s="233">
        <v>5</v>
      </c>
      <c r="R45" s="192" t="s">
        <v>107</v>
      </c>
      <c r="S45" s="253" t="s">
        <v>108</v>
      </c>
      <c r="T45" s="249"/>
      <c r="U45" s="249"/>
      <c r="V45" s="250"/>
    </row>
    <row r="46" spans="1:37" s="216" customFormat="1" ht="30" customHeight="1" x14ac:dyDescent="0.3">
      <c r="A46" s="251" t="s">
        <v>38</v>
      </c>
      <c r="B46" s="251" t="s">
        <v>27</v>
      </c>
      <c r="C46" s="234" t="s">
        <v>109</v>
      </c>
      <c r="D46" s="130">
        <v>2</v>
      </c>
      <c r="E46" s="131">
        <v>1</v>
      </c>
      <c r="F46" s="132">
        <v>1</v>
      </c>
      <c r="G46" s="83"/>
      <c r="H46" s="83"/>
      <c r="I46" s="84"/>
      <c r="J46" s="423"/>
      <c r="K46" s="131"/>
      <c r="L46" s="424"/>
      <c r="M46" s="402"/>
      <c r="N46" s="403"/>
      <c r="O46" s="404"/>
      <c r="P46" s="252" t="s">
        <v>18</v>
      </c>
      <c r="Q46" s="252">
        <v>5</v>
      </c>
      <c r="R46" s="249" t="s">
        <v>110</v>
      </c>
      <c r="S46" s="208" t="s">
        <v>111</v>
      </c>
      <c r="T46" s="543"/>
      <c r="U46" s="249"/>
      <c r="V46" s="192" t="s">
        <v>25</v>
      </c>
    </row>
    <row r="47" spans="1:37" s="216" customFormat="1" ht="39" customHeight="1" x14ac:dyDescent="0.3">
      <c r="A47" s="450" t="s">
        <v>38</v>
      </c>
      <c r="B47" s="451" t="s">
        <v>27</v>
      </c>
      <c r="C47" s="396" t="s">
        <v>112</v>
      </c>
      <c r="D47" s="130">
        <v>2</v>
      </c>
      <c r="E47" s="131">
        <v>0</v>
      </c>
      <c r="F47" s="132">
        <v>0</v>
      </c>
      <c r="G47" s="83"/>
      <c r="H47" s="83"/>
      <c r="I47" s="84"/>
      <c r="J47" s="401"/>
      <c r="K47" s="49"/>
      <c r="L47" s="49"/>
      <c r="M47" s="402"/>
      <c r="N47" s="403"/>
      <c r="O47" s="404"/>
      <c r="P47" s="452" t="s">
        <v>18</v>
      </c>
      <c r="Q47" s="207">
        <v>3</v>
      </c>
      <c r="R47" s="235" t="s">
        <v>283</v>
      </c>
      <c r="S47" s="192" t="s">
        <v>113</v>
      </c>
      <c r="T47" s="235"/>
      <c r="U47" s="234"/>
      <c r="V47" s="453"/>
    </row>
    <row r="48" spans="1:37" s="216" customFormat="1" ht="30" customHeight="1" x14ac:dyDescent="0.3">
      <c r="A48" s="254" t="s">
        <v>26</v>
      </c>
      <c r="B48" s="255" t="s">
        <v>27</v>
      </c>
      <c r="C48" s="256" t="s">
        <v>114</v>
      </c>
      <c r="D48" s="130"/>
      <c r="E48" s="131"/>
      <c r="F48" s="132"/>
      <c r="G48" s="83">
        <v>2</v>
      </c>
      <c r="H48" s="83">
        <v>1</v>
      </c>
      <c r="I48" s="84">
        <v>1</v>
      </c>
      <c r="J48" s="423"/>
      <c r="K48" s="131"/>
      <c r="L48" s="424"/>
      <c r="M48" s="402"/>
      <c r="N48" s="403"/>
      <c r="O48" s="404"/>
      <c r="P48" s="233" t="s">
        <v>18</v>
      </c>
      <c r="Q48" s="189">
        <v>5</v>
      </c>
      <c r="R48" s="258" t="s">
        <v>115</v>
      </c>
      <c r="S48" s="259" t="s">
        <v>116</v>
      </c>
      <c r="T48" s="260"/>
      <c r="U48" s="261" t="s">
        <v>117</v>
      </c>
      <c r="V48" s="190" t="s">
        <v>25</v>
      </c>
    </row>
    <row r="49" spans="1:37" s="222" customFormat="1" ht="30" customHeight="1" x14ac:dyDescent="0.3">
      <c r="A49" s="262" t="s">
        <v>26</v>
      </c>
      <c r="B49" s="263" t="s">
        <v>27</v>
      </c>
      <c r="C49" s="221" t="s">
        <v>118</v>
      </c>
      <c r="D49" s="130"/>
      <c r="E49" s="131"/>
      <c r="F49" s="132"/>
      <c r="G49" s="83">
        <v>0</v>
      </c>
      <c r="H49" s="83">
        <v>0</v>
      </c>
      <c r="I49" s="84">
        <v>10</v>
      </c>
      <c r="J49" s="423"/>
      <c r="K49" s="131"/>
      <c r="L49" s="424"/>
      <c r="M49" s="402"/>
      <c r="N49" s="403"/>
      <c r="O49" s="404"/>
      <c r="P49" s="267" t="s">
        <v>64</v>
      </c>
      <c r="Q49" s="268">
        <v>10</v>
      </c>
      <c r="R49" s="200" t="s">
        <v>35</v>
      </c>
      <c r="S49" s="269" t="s">
        <v>119</v>
      </c>
      <c r="T49" s="270"/>
      <c r="U49" s="271"/>
      <c r="V49" s="272"/>
    </row>
    <row r="50" spans="1:37" s="216" customFormat="1" ht="30" customHeight="1" x14ac:dyDescent="0.3">
      <c r="A50" s="273" t="s">
        <v>43</v>
      </c>
      <c r="B50" s="274" t="s">
        <v>16</v>
      </c>
      <c r="C50" s="275" t="s">
        <v>120</v>
      </c>
      <c r="D50" s="130">
        <v>2</v>
      </c>
      <c r="E50" s="131">
        <v>0</v>
      </c>
      <c r="F50" s="132">
        <v>1</v>
      </c>
      <c r="G50" s="83"/>
      <c r="H50" s="83"/>
      <c r="I50" s="84"/>
      <c r="J50" s="423"/>
      <c r="K50" s="131"/>
      <c r="L50" s="424"/>
      <c r="M50" s="402"/>
      <c r="N50" s="403"/>
      <c r="O50" s="404"/>
      <c r="P50" s="276" t="s">
        <v>18</v>
      </c>
      <c r="Q50" s="276">
        <v>3</v>
      </c>
      <c r="R50" s="277" t="s">
        <v>121</v>
      </c>
      <c r="S50" s="278" t="s">
        <v>122</v>
      </c>
      <c r="T50" s="278"/>
      <c r="U50" s="279"/>
      <c r="V50" s="280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</row>
    <row r="51" spans="1:37" s="216" customFormat="1" ht="30" customHeight="1" x14ac:dyDescent="0.3">
      <c r="A51" s="189" t="s">
        <v>43</v>
      </c>
      <c r="B51" s="282" t="s">
        <v>16</v>
      </c>
      <c r="C51" s="283" t="s">
        <v>123</v>
      </c>
      <c r="D51" s="130">
        <v>2</v>
      </c>
      <c r="E51" s="131">
        <v>2</v>
      </c>
      <c r="F51" s="132">
        <v>0</v>
      </c>
      <c r="G51" s="83"/>
      <c r="H51" s="83"/>
      <c r="I51" s="84"/>
      <c r="J51" s="423"/>
      <c r="K51" s="131"/>
      <c r="L51" s="424"/>
      <c r="M51" s="402"/>
      <c r="N51" s="403"/>
      <c r="O51" s="404"/>
      <c r="P51" s="286" t="s">
        <v>18</v>
      </c>
      <c r="Q51" s="239">
        <v>5</v>
      </c>
      <c r="R51" s="258" t="s">
        <v>124</v>
      </c>
      <c r="S51" s="261" t="s">
        <v>125</v>
      </c>
      <c r="T51" s="287"/>
      <c r="U51" s="271" t="s">
        <v>126</v>
      </c>
      <c r="V51" s="288" t="s">
        <v>127</v>
      </c>
    </row>
    <row r="52" spans="1:37" s="216" customFormat="1" ht="30" customHeight="1" x14ac:dyDescent="0.3">
      <c r="A52" s="273" t="s">
        <v>43</v>
      </c>
      <c r="B52" s="282" t="s">
        <v>16</v>
      </c>
      <c r="C52" s="283" t="s">
        <v>128</v>
      </c>
      <c r="D52" s="130">
        <v>2</v>
      </c>
      <c r="E52" s="131">
        <v>1</v>
      </c>
      <c r="F52" s="132">
        <v>1</v>
      </c>
      <c r="G52" s="83"/>
      <c r="H52" s="83"/>
      <c r="I52" s="84"/>
      <c r="J52" s="423"/>
      <c r="K52" s="131"/>
      <c r="L52" s="424"/>
      <c r="M52" s="402"/>
      <c r="N52" s="403"/>
      <c r="O52" s="404"/>
      <c r="P52" s="257" t="s">
        <v>18</v>
      </c>
      <c r="Q52" s="189">
        <v>5</v>
      </c>
      <c r="R52" s="258" t="s">
        <v>129</v>
      </c>
      <c r="S52" s="261" t="s">
        <v>130</v>
      </c>
      <c r="T52" s="258"/>
      <c r="U52" s="261" t="s">
        <v>131</v>
      </c>
      <c r="V52" s="288" t="s">
        <v>127</v>
      </c>
    </row>
    <row r="53" spans="1:37" s="216" customFormat="1" ht="30" customHeight="1" x14ac:dyDescent="0.3">
      <c r="A53" s="189" t="s">
        <v>43</v>
      </c>
      <c r="B53" s="282" t="s">
        <v>16</v>
      </c>
      <c r="C53" s="289" t="s">
        <v>132</v>
      </c>
      <c r="D53" s="130">
        <v>2</v>
      </c>
      <c r="E53" s="131">
        <v>1</v>
      </c>
      <c r="F53" s="132">
        <v>0</v>
      </c>
      <c r="G53" s="83"/>
      <c r="H53" s="83"/>
      <c r="I53" s="84"/>
      <c r="J53" s="423"/>
      <c r="K53" s="131"/>
      <c r="L53" s="424"/>
      <c r="M53" s="402"/>
      <c r="N53" s="403"/>
      <c r="O53" s="404"/>
      <c r="P53" s="257" t="s">
        <v>18</v>
      </c>
      <c r="Q53" s="189">
        <v>4</v>
      </c>
      <c r="R53" s="258" t="s">
        <v>115</v>
      </c>
      <c r="S53" s="260" t="s">
        <v>133</v>
      </c>
      <c r="T53" s="259"/>
      <c r="U53" s="261" t="s">
        <v>117</v>
      </c>
      <c r="V53" s="288" t="s">
        <v>134</v>
      </c>
    </row>
    <row r="54" spans="1:37" s="296" customFormat="1" ht="30" customHeight="1" x14ac:dyDescent="0.25">
      <c r="A54" s="273" t="s">
        <v>21</v>
      </c>
      <c r="B54" s="274" t="s">
        <v>16</v>
      </c>
      <c r="C54" s="290" t="s">
        <v>135</v>
      </c>
      <c r="D54" s="130"/>
      <c r="E54" s="131"/>
      <c r="F54" s="132"/>
      <c r="G54" s="83">
        <v>1</v>
      </c>
      <c r="H54" s="83">
        <v>0</v>
      </c>
      <c r="I54" s="84">
        <v>1</v>
      </c>
      <c r="J54" s="423"/>
      <c r="K54" s="131"/>
      <c r="L54" s="424"/>
      <c r="M54" s="402"/>
      <c r="N54" s="403"/>
      <c r="O54" s="404"/>
      <c r="P54" s="292" t="s">
        <v>64</v>
      </c>
      <c r="Q54" s="273">
        <v>2</v>
      </c>
      <c r="R54" s="277" t="s">
        <v>124</v>
      </c>
      <c r="S54" s="279" t="s">
        <v>136</v>
      </c>
      <c r="T54" s="279"/>
      <c r="U54" s="293"/>
      <c r="V54" s="294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</row>
    <row r="55" spans="1:37" ht="30" customHeight="1" x14ac:dyDescent="0.3">
      <c r="A55" s="20" t="s">
        <v>21</v>
      </c>
      <c r="B55" s="147" t="s">
        <v>16</v>
      </c>
      <c r="C55" s="400" t="s">
        <v>137</v>
      </c>
      <c r="D55" s="130"/>
      <c r="E55" s="131"/>
      <c r="F55" s="132"/>
      <c r="G55" s="83">
        <v>0</v>
      </c>
      <c r="H55" s="83">
        <v>0</v>
      </c>
      <c r="I55" s="84">
        <v>3</v>
      </c>
      <c r="J55" s="423"/>
      <c r="K55" s="131"/>
      <c r="L55" s="424"/>
      <c r="M55" s="402"/>
      <c r="N55" s="403"/>
      <c r="O55" s="404"/>
      <c r="P55" s="51" t="s">
        <v>64</v>
      </c>
      <c r="Q55" s="407">
        <v>3</v>
      </c>
      <c r="R55" s="27" t="s">
        <v>138</v>
      </c>
      <c r="S55" s="405" t="s">
        <v>139</v>
      </c>
      <c r="T55" s="28"/>
      <c r="U55" s="405"/>
      <c r="V55" s="406" t="s">
        <v>31</v>
      </c>
    </row>
    <row r="56" spans="1:37" s="222" customFormat="1" ht="30" customHeight="1" x14ac:dyDescent="0.3">
      <c r="A56" s="454" t="s">
        <v>21</v>
      </c>
      <c r="B56" s="455" t="s">
        <v>16</v>
      </c>
      <c r="C56" s="456" t="s">
        <v>140</v>
      </c>
      <c r="D56" s="130"/>
      <c r="E56" s="131"/>
      <c r="F56" s="132"/>
      <c r="G56" s="83">
        <v>0</v>
      </c>
      <c r="H56" s="83">
        <v>0</v>
      </c>
      <c r="I56" s="84">
        <v>2</v>
      </c>
      <c r="J56" s="423"/>
      <c r="K56" s="131"/>
      <c r="L56" s="424"/>
      <c r="M56" s="402"/>
      <c r="N56" s="403"/>
      <c r="O56" s="404"/>
      <c r="P56" s="437" t="s">
        <v>64</v>
      </c>
      <c r="Q56" s="440">
        <v>3</v>
      </c>
      <c r="R56" s="457" t="s">
        <v>141</v>
      </c>
      <c r="S56" s="457" t="s">
        <v>142</v>
      </c>
      <c r="T56" s="458"/>
      <c r="U56" s="459"/>
      <c r="V56" s="456" t="s">
        <v>31</v>
      </c>
    </row>
    <row r="57" spans="1:37" s="216" customFormat="1" ht="30" customHeight="1" x14ac:dyDescent="0.3">
      <c r="A57" s="299" t="s">
        <v>21</v>
      </c>
      <c r="B57" s="300" t="s">
        <v>16</v>
      </c>
      <c r="C57" s="224" t="s">
        <v>143</v>
      </c>
      <c r="D57" s="130"/>
      <c r="E57" s="131"/>
      <c r="F57" s="132"/>
      <c r="G57" s="83">
        <v>2</v>
      </c>
      <c r="H57" s="83">
        <v>0</v>
      </c>
      <c r="I57" s="84">
        <v>1</v>
      </c>
      <c r="J57" s="423"/>
      <c r="K57" s="131"/>
      <c r="L57" s="424"/>
      <c r="M57" s="402"/>
      <c r="N57" s="403"/>
      <c r="O57" s="404"/>
      <c r="P57" s="301" t="s">
        <v>18</v>
      </c>
      <c r="Q57" s="299">
        <v>4</v>
      </c>
      <c r="R57" s="302" t="s">
        <v>144</v>
      </c>
      <c r="S57" s="303" t="s">
        <v>145</v>
      </c>
      <c r="T57" s="302"/>
      <c r="U57" s="303"/>
      <c r="V57" s="208" t="s">
        <v>127</v>
      </c>
    </row>
    <row r="58" spans="1:37" s="222" customFormat="1" ht="30" customHeight="1" x14ac:dyDescent="0.3">
      <c r="A58" s="460" t="s">
        <v>56</v>
      </c>
      <c r="B58" s="461" t="s">
        <v>16</v>
      </c>
      <c r="C58" s="462" t="s">
        <v>146</v>
      </c>
      <c r="D58" s="130"/>
      <c r="E58" s="131"/>
      <c r="F58" s="132"/>
      <c r="G58" s="83"/>
      <c r="H58" s="83"/>
      <c r="I58" s="84"/>
      <c r="J58" s="423"/>
      <c r="K58" s="131"/>
      <c r="L58" s="424"/>
      <c r="M58" s="529">
        <v>2</v>
      </c>
      <c r="N58" s="111">
        <v>0</v>
      </c>
      <c r="O58" s="112">
        <v>1</v>
      </c>
      <c r="P58" s="217" t="s">
        <v>18</v>
      </c>
      <c r="Q58" s="465">
        <v>4</v>
      </c>
      <c r="R58" s="463" t="s">
        <v>147</v>
      </c>
      <c r="S58" s="464" t="s">
        <v>148</v>
      </c>
      <c r="T58" s="439"/>
      <c r="U58" s="464"/>
      <c r="V58" s="183" t="s">
        <v>127</v>
      </c>
    </row>
    <row r="59" spans="1:37" s="222" customFormat="1" ht="30" customHeight="1" x14ac:dyDescent="0.3">
      <c r="A59" s="184"/>
      <c r="B59" s="466" t="s">
        <v>16</v>
      </c>
      <c r="C59" s="467" t="s">
        <v>149</v>
      </c>
      <c r="D59" s="130"/>
      <c r="E59" s="131" t="s">
        <v>100</v>
      </c>
      <c r="F59" s="132"/>
      <c r="G59" s="83"/>
      <c r="H59" s="83" t="s">
        <v>100</v>
      </c>
      <c r="I59" s="84"/>
      <c r="J59" s="423"/>
      <c r="K59" s="131" t="s">
        <v>100</v>
      </c>
      <c r="L59" s="424"/>
      <c r="M59" s="529"/>
      <c r="N59" s="111" t="s">
        <v>100</v>
      </c>
      <c r="O59" s="112"/>
      <c r="P59" s="264" t="s">
        <v>18</v>
      </c>
      <c r="Q59" s="470" t="s">
        <v>150</v>
      </c>
      <c r="R59" s="534" t="s">
        <v>151</v>
      </c>
      <c r="S59" s="468" t="s">
        <v>152</v>
      </c>
      <c r="T59" s="542" t="s">
        <v>153</v>
      </c>
      <c r="U59" s="438"/>
      <c r="V59" s="183"/>
    </row>
    <row r="60" spans="1:37" s="243" customFormat="1" ht="39.6" x14ac:dyDescent="0.3">
      <c r="A60" s="221"/>
      <c r="B60" s="340" t="s">
        <v>16</v>
      </c>
      <c r="C60" s="200" t="s">
        <v>154</v>
      </c>
      <c r="D60" s="130"/>
      <c r="E60" s="131"/>
      <c r="F60" s="132"/>
      <c r="G60" s="83"/>
      <c r="H60" s="83"/>
      <c r="I60" s="84"/>
      <c r="J60" s="423"/>
      <c r="K60" s="131"/>
      <c r="L60" s="424"/>
      <c r="M60" s="529"/>
      <c r="N60" s="111" t="s">
        <v>100</v>
      </c>
      <c r="O60" s="112"/>
      <c r="P60" s="304" t="s">
        <v>18</v>
      </c>
      <c r="Q60" s="535" t="s">
        <v>155</v>
      </c>
      <c r="R60" s="200" t="s">
        <v>156</v>
      </c>
      <c r="S60" s="200" t="s">
        <v>157</v>
      </c>
      <c r="T60" s="278" t="s">
        <v>158</v>
      </c>
      <c r="U60" s="200"/>
      <c r="V60" s="308" t="s">
        <v>159</v>
      </c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6"/>
    </row>
    <row r="61" spans="1:37" s="216" customFormat="1" ht="30" customHeight="1" x14ac:dyDescent="0.3">
      <c r="A61" s="246"/>
      <c r="B61" s="309"/>
      <c r="C61" s="232" t="s">
        <v>59</v>
      </c>
      <c r="D61" s="130">
        <f>SUMIF(A45:A60,"k1",Q45:Q60)</f>
        <v>13</v>
      </c>
      <c r="E61" s="131"/>
      <c r="F61" s="132"/>
      <c r="G61" s="83">
        <f>SUMIF(A45:A60,"k2",Q45:Q60)</f>
        <v>15</v>
      </c>
      <c r="H61" s="83"/>
      <c r="I61" s="84"/>
      <c r="J61" s="423">
        <f>SUMIF(A45:A60,"k3",Q45:Q60)</f>
        <v>0</v>
      </c>
      <c r="K61" s="131"/>
      <c r="L61" s="424"/>
      <c r="M61" s="529">
        <f>SUMIF(A45:A60,"k4",Q45:Q60)</f>
        <v>0</v>
      </c>
      <c r="N61" s="111"/>
      <c r="O61" s="112"/>
      <c r="P61" s="233">
        <f t="shared" ref="P61:P66" si="0">SUM(D61:O61)</f>
        <v>28</v>
      </c>
      <c r="Q61" s="310">
        <f>SUMIF(B45:B60,"Comp",Q45:Q60)</f>
        <v>28</v>
      </c>
      <c r="R61" s="311"/>
      <c r="S61" s="311"/>
      <c r="T61" s="311"/>
      <c r="U61" s="311"/>
      <c r="V61" s="312"/>
    </row>
    <row r="62" spans="1:37" s="216" customFormat="1" ht="30" customHeight="1" thickBot="1" x14ac:dyDescent="0.35">
      <c r="A62" s="246"/>
      <c r="B62" s="309"/>
      <c r="C62" s="313" t="s">
        <v>60</v>
      </c>
      <c r="D62" s="527">
        <f>SUMIF(A45:A60,"nk1",Q45:Q60)</f>
        <v>17</v>
      </c>
      <c r="E62" s="515"/>
      <c r="F62" s="516"/>
      <c r="G62" s="517">
        <f>SUMIF(A45:A60,"nk2",Q45:Q60)</f>
        <v>12</v>
      </c>
      <c r="H62" s="517"/>
      <c r="I62" s="518"/>
      <c r="J62" s="514">
        <f>SUMIF(A45:A60,"nk3",Q45:Q60)</f>
        <v>0</v>
      </c>
      <c r="K62" s="515"/>
      <c r="L62" s="519"/>
      <c r="M62" s="520">
        <f>SUMIF(A45:A60,"nk4",Q45:Q60)</f>
        <v>4</v>
      </c>
      <c r="N62" s="521"/>
      <c r="O62" s="528"/>
      <c r="P62" s="254">
        <f t="shared" si="0"/>
        <v>33</v>
      </c>
      <c r="Q62" s="254">
        <f>SUMIF(B45:B60,"C/E",Q45:Q60)</f>
        <v>33</v>
      </c>
      <c r="R62" s="311"/>
      <c r="S62" s="311"/>
      <c r="T62" s="311"/>
      <c r="U62" s="311"/>
      <c r="V62" s="312"/>
    </row>
    <row r="63" spans="1:37" s="216" customFormat="1" ht="44.25" customHeight="1" x14ac:dyDescent="0.3">
      <c r="A63" s="315"/>
      <c r="B63" s="316"/>
      <c r="C63" s="317" t="s">
        <v>160</v>
      </c>
      <c r="D63" s="447">
        <f>SUM(D61,D30,D14)</f>
        <v>15</v>
      </c>
      <c r="E63" s="448"/>
      <c r="F63" s="449"/>
      <c r="G63" s="83">
        <f>SUM(G61,G30,G14)</f>
        <v>19</v>
      </c>
      <c r="H63" s="83"/>
      <c r="I63" s="84"/>
      <c r="J63" s="523">
        <f>SUM(J61,J30,J14,J129)</f>
        <v>15</v>
      </c>
      <c r="K63" s="448"/>
      <c r="L63" s="524"/>
      <c r="M63" s="85">
        <f>SUM(M61,M30,M14,M129)</f>
        <v>20</v>
      </c>
      <c r="N63" s="525"/>
      <c r="O63" s="526"/>
      <c r="P63" s="318">
        <f t="shared" si="0"/>
        <v>69</v>
      </c>
      <c r="Q63" s="319">
        <f>SUM(Q61,Q30,Q14,Q129)</f>
        <v>69</v>
      </c>
      <c r="R63" s="320"/>
      <c r="S63" s="316"/>
      <c r="T63" s="321"/>
      <c r="U63" s="316"/>
      <c r="V63" s="316"/>
    </row>
    <row r="64" spans="1:37" s="216" customFormat="1" ht="41.25" customHeight="1" x14ac:dyDescent="0.3">
      <c r="A64" s="315"/>
      <c r="B64" s="316"/>
      <c r="C64" s="322" t="s">
        <v>161</v>
      </c>
      <c r="D64" s="130">
        <f>SUM(D62,D31,D15)</f>
        <v>33</v>
      </c>
      <c r="E64" s="131"/>
      <c r="F64" s="132"/>
      <c r="G64" s="83">
        <f>SUM(G62,G31,G15)</f>
        <v>32</v>
      </c>
      <c r="H64" s="83"/>
      <c r="I64" s="84"/>
      <c r="J64" s="423">
        <f>SUM(J62,J31,J15)</f>
        <v>14</v>
      </c>
      <c r="K64" s="131"/>
      <c r="L64" s="424"/>
      <c r="M64" s="529">
        <f>SUM(M62,M31,M15)</f>
        <v>10</v>
      </c>
      <c r="N64" s="403"/>
      <c r="O64" s="404"/>
      <c r="P64" s="324">
        <f t="shared" si="0"/>
        <v>89</v>
      </c>
      <c r="Q64" s="325">
        <f>SUM(Q62,Q31,Q15)</f>
        <v>89</v>
      </c>
      <c r="R64" s="320"/>
      <c r="S64" s="316"/>
      <c r="T64" s="321"/>
      <c r="U64" s="316"/>
      <c r="V64" s="316"/>
    </row>
    <row r="65" spans="1:35" s="216" customFormat="1" ht="45" customHeight="1" x14ac:dyDescent="0.3">
      <c r="A65" s="315"/>
      <c r="B65" s="316"/>
      <c r="C65" s="326" t="s">
        <v>162</v>
      </c>
      <c r="D65" s="130">
        <f>SUM(D61,D40,D14)</f>
        <v>15</v>
      </c>
      <c r="E65" s="131"/>
      <c r="F65" s="132"/>
      <c r="G65" s="83">
        <f>SUM(G61,G40,G14)</f>
        <v>22</v>
      </c>
      <c r="H65" s="83"/>
      <c r="I65" s="84"/>
      <c r="J65" s="423">
        <f>SUM(J61,J40,J14,J129)</f>
        <v>15</v>
      </c>
      <c r="K65" s="131"/>
      <c r="L65" s="424"/>
      <c r="M65" s="529">
        <f>SUM(M61,M40,M14,M129)</f>
        <v>23</v>
      </c>
      <c r="N65" s="403"/>
      <c r="O65" s="404"/>
      <c r="P65" s="327">
        <f t="shared" si="0"/>
        <v>75</v>
      </c>
      <c r="Q65" s="328">
        <f>SUM(Q61,Q40,Q14,Q129)</f>
        <v>75</v>
      </c>
      <c r="R65" s="320"/>
      <c r="S65" s="316"/>
      <c r="T65" s="321"/>
      <c r="U65" s="316"/>
      <c r="V65" s="316"/>
    </row>
    <row r="66" spans="1:35" s="216" customFormat="1" ht="30" customHeight="1" thickBot="1" x14ac:dyDescent="0.35">
      <c r="A66" s="315"/>
      <c r="B66" s="316"/>
      <c r="C66" s="329" t="s">
        <v>163</v>
      </c>
      <c r="D66" s="514">
        <f>SUM(D62,D41,D15)</f>
        <v>30</v>
      </c>
      <c r="E66" s="515"/>
      <c r="F66" s="516"/>
      <c r="G66" s="517">
        <f>SUM(G62,G41,G15)</f>
        <v>26</v>
      </c>
      <c r="H66" s="517"/>
      <c r="I66" s="518"/>
      <c r="J66" s="514">
        <f>SUM(J62,J41,J15)</f>
        <v>10</v>
      </c>
      <c r="K66" s="515"/>
      <c r="L66" s="519"/>
      <c r="M66" s="530">
        <f>SUM(M62,M41,M15)</f>
        <v>8</v>
      </c>
      <c r="N66" s="521"/>
      <c r="O66" s="522"/>
      <c r="P66" s="330">
        <f t="shared" si="0"/>
        <v>74</v>
      </c>
      <c r="Q66" s="331">
        <f>SUM(Q62,Q41,Q15)</f>
        <v>74</v>
      </c>
      <c r="R66" s="316"/>
      <c r="S66" s="316"/>
      <c r="T66" s="316"/>
      <c r="U66" s="316"/>
      <c r="V66" s="316"/>
    </row>
    <row r="67" spans="1:35" s="216" customFormat="1" ht="12" customHeight="1" thickBot="1" x14ac:dyDescent="0.35">
      <c r="A67" s="281"/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</row>
    <row r="68" spans="1:35" s="216" customFormat="1" ht="30" customHeight="1" thickBot="1" x14ac:dyDescent="0.35">
      <c r="A68" s="246"/>
      <c r="B68" s="311"/>
      <c r="C68" s="563" t="s">
        <v>164</v>
      </c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4"/>
      <c r="O68" s="564"/>
      <c r="P68" s="564"/>
      <c r="Q68" s="564"/>
      <c r="R68" s="564"/>
      <c r="S68" s="564"/>
      <c r="T68" s="564"/>
      <c r="U68" s="564"/>
      <c r="V68" s="565"/>
    </row>
    <row r="69" spans="1:35" s="216" customFormat="1" ht="30" customHeight="1" x14ac:dyDescent="0.3">
      <c r="A69" s="239" t="s">
        <v>38</v>
      </c>
      <c r="B69" s="239" t="s">
        <v>27</v>
      </c>
      <c r="C69" s="333" t="s">
        <v>109</v>
      </c>
      <c r="D69" s="425">
        <v>2</v>
      </c>
      <c r="E69" s="481">
        <v>1</v>
      </c>
      <c r="F69" s="482">
        <v>1</v>
      </c>
      <c r="G69" s="56"/>
      <c r="H69" s="481"/>
      <c r="I69" s="57"/>
      <c r="J69" s="408"/>
      <c r="K69" s="409"/>
      <c r="L69" s="410"/>
      <c r="M69" s="411"/>
      <c r="N69" s="412"/>
      <c r="O69" s="91"/>
      <c r="P69" s="189" t="s">
        <v>18</v>
      </c>
      <c r="Q69" s="189">
        <v>5</v>
      </c>
      <c r="R69" s="190" t="s">
        <v>110</v>
      </c>
      <c r="S69" s="190" t="s">
        <v>111</v>
      </c>
      <c r="T69" s="193"/>
      <c r="U69" s="193"/>
      <c r="V69" s="192"/>
    </row>
    <row r="70" spans="1:35" s="216" customFormat="1" ht="38.25" customHeight="1" x14ac:dyDescent="0.3">
      <c r="A70" s="239" t="s">
        <v>38</v>
      </c>
      <c r="B70" s="247" t="s">
        <v>27</v>
      </c>
      <c r="C70" s="479" t="s">
        <v>112</v>
      </c>
      <c r="D70" s="56">
        <v>2</v>
      </c>
      <c r="E70" s="57">
        <v>0</v>
      </c>
      <c r="F70" s="58">
        <v>0</v>
      </c>
      <c r="G70" s="56"/>
      <c r="H70" s="57"/>
      <c r="I70" s="57"/>
      <c r="J70" s="408"/>
      <c r="K70" s="409"/>
      <c r="L70" s="410"/>
      <c r="M70" s="411"/>
      <c r="N70" s="412"/>
      <c r="O70" s="91"/>
      <c r="P70" s="233" t="s">
        <v>18</v>
      </c>
      <c r="Q70" s="233">
        <v>3</v>
      </c>
      <c r="R70" s="480" t="s">
        <v>285</v>
      </c>
      <c r="S70" s="192" t="s">
        <v>113</v>
      </c>
      <c r="T70" s="249"/>
      <c r="U70" s="249"/>
      <c r="V70" s="250"/>
    </row>
    <row r="71" spans="1:35" s="413" customFormat="1" ht="30" customHeight="1" x14ac:dyDescent="0.3">
      <c r="A71" s="120" t="s">
        <v>26</v>
      </c>
      <c r="B71" s="56" t="s">
        <v>27</v>
      </c>
      <c r="C71" s="483" t="s">
        <v>137</v>
      </c>
      <c r="D71" s="56"/>
      <c r="E71" s="57"/>
      <c r="F71" s="58"/>
      <c r="G71" s="56">
        <v>0</v>
      </c>
      <c r="H71" s="57">
        <v>0</v>
      </c>
      <c r="I71" s="57">
        <v>3</v>
      </c>
      <c r="J71" s="408"/>
      <c r="K71" s="409"/>
      <c r="L71" s="410"/>
      <c r="M71" s="411"/>
      <c r="N71" s="412"/>
      <c r="O71" s="91"/>
      <c r="P71" s="91" t="s">
        <v>64</v>
      </c>
      <c r="Q71" s="407">
        <v>3</v>
      </c>
      <c r="R71" s="59" t="s">
        <v>138</v>
      </c>
      <c r="S71" s="126" t="s">
        <v>139</v>
      </c>
      <c r="T71" s="61"/>
      <c r="U71" s="61" t="s">
        <v>165</v>
      </c>
      <c r="V71" s="93"/>
    </row>
    <row r="72" spans="1:35" s="216" customFormat="1" ht="30" customHeight="1" x14ac:dyDescent="0.3">
      <c r="A72" s="304" t="s">
        <v>21</v>
      </c>
      <c r="B72" s="336" t="s">
        <v>16</v>
      </c>
      <c r="C72" s="221" t="s">
        <v>166</v>
      </c>
      <c r="D72" s="57"/>
      <c r="E72" s="57"/>
      <c r="F72" s="58"/>
      <c r="G72" s="56">
        <v>2</v>
      </c>
      <c r="H72" s="57">
        <v>0</v>
      </c>
      <c r="I72" s="57">
        <v>1</v>
      </c>
      <c r="J72" s="408"/>
      <c r="K72" s="409"/>
      <c r="L72" s="410"/>
      <c r="M72" s="411"/>
      <c r="N72" s="412"/>
      <c r="O72" s="91"/>
      <c r="P72" s="267" t="s">
        <v>18</v>
      </c>
      <c r="Q72" s="276">
        <v>4</v>
      </c>
      <c r="R72" s="278" t="s">
        <v>167</v>
      </c>
      <c r="S72" s="293" t="s">
        <v>168</v>
      </c>
      <c r="T72" s="278"/>
      <c r="U72" s="278"/>
      <c r="V72" s="277"/>
    </row>
    <row r="73" spans="1:35" s="222" customFormat="1" ht="30" customHeight="1" x14ac:dyDescent="0.3">
      <c r="A73" s="262" t="s">
        <v>26</v>
      </c>
      <c r="B73" s="263" t="s">
        <v>27</v>
      </c>
      <c r="C73" s="221" t="s">
        <v>118</v>
      </c>
      <c r="D73" s="56"/>
      <c r="E73" s="57"/>
      <c r="F73" s="57"/>
      <c r="G73" s="56">
        <v>0</v>
      </c>
      <c r="H73" s="57">
        <v>0</v>
      </c>
      <c r="I73" s="57">
        <v>10</v>
      </c>
      <c r="J73" s="408"/>
      <c r="K73" s="409"/>
      <c r="L73" s="410"/>
      <c r="M73" s="411"/>
      <c r="N73" s="412"/>
      <c r="O73" s="91"/>
      <c r="P73" s="267" t="s">
        <v>64</v>
      </c>
      <c r="Q73" s="268">
        <v>10</v>
      </c>
      <c r="R73" s="200" t="s">
        <v>35</v>
      </c>
      <c r="S73" s="269" t="s">
        <v>119</v>
      </c>
      <c r="T73" s="270"/>
      <c r="U73" s="271"/>
      <c r="V73" s="272"/>
    </row>
    <row r="74" spans="1:35" s="222" customFormat="1" ht="38.700000000000003" customHeight="1" x14ac:dyDescent="0.3">
      <c r="A74" s="268" t="s">
        <v>33</v>
      </c>
      <c r="B74" s="274" t="s">
        <v>27</v>
      </c>
      <c r="C74" s="335" t="s">
        <v>169</v>
      </c>
      <c r="D74" s="97"/>
      <c r="E74" s="97"/>
      <c r="F74" s="97"/>
      <c r="G74" s="426"/>
      <c r="H74" s="97"/>
      <c r="I74" s="57"/>
      <c r="J74" s="408"/>
      <c r="K74" s="409"/>
      <c r="L74" s="410"/>
      <c r="M74" s="411">
        <v>2</v>
      </c>
      <c r="N74" s="412">
        <v>1</v>
      </c>
      <c r="O74" s="91">
        <v>1</v>
      </c>
      <c r="P74" s="484" t="s">
        <v>18</v>
      </c>
      <c r="Q74" s="304">
        <v>5</v>
      </c>
      <c r="R74" s="200" t="s">
        <v>45</v>
      </c>
      <c r="S74" s="200" t="s">
        <v>170</v>
      </c>
      <c r="T74" s="485"/>
      <c r="U74" s="270"/>
      <c r="V74" s="277"/>
    </row>
    <row r="75" spans="1:35" s="216" customFormat="1" ht="42.75" customHeight="1" x14ac:dyDescent="0.3">
      <c r="A75" s="273" t="s">
        <v>43</v>
      </c>
      <c r="B75" s="336" t="s">
        <v>16</v>
      </c>
      <c r="C75" s="221" t="s">
        <v>171</v>
      </c>
      <c r="D75" s="428">
        <v>4</v>
      </c>
      <c r="E75" s="429">
        <v>0</v>
      </c>
      <c r="F75" s="429">
        <v>0</v>
      </c>
      <c r="G75" s="428"/>
      <c r="H75" s="429"/>
      <c r="I75" s="430"/>
      <c r="J75" s="408"/>
      <c r="K75" s="409"/>
      <c r="L75" s="410"/>
      <c r="M75" s="411"/>
      <c r="N75" s="412"/>
      <c r="O75" s="91"/>
      <c r="P75" s="292" t="s">
        <v>18</v>
      </c>
      <c r="Q75" s="273">
        <v>4</v>
      </c>
      <c r="R75" s="272" t="s">
        <v>172</v>
      </c>
      <c r="S75" s="337" t="s">
        <v>173</v>
      </c>
      <c r="T75" s="338"/>
      <c r="U75" s="200" t="s">
        <v>174</v>
      </c>
      <c r="V75" s="339"/>
      <c r="W75" s="281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</row>
    <row r="76" spans="1:35" s="216" customFormat="1" ht="30" customHeight="1" x14ac:dyDescent="0.3">
      <c r="A76" s="268" t="s">
        <v>43</v>
      </c>
      <c r="B76" s="274" t="s">
        <v>16</v>
      </c>
      <c r="C76" s="221" t="s">
        <v>175</v>
      </c>
      <c r="D76" s="56">
        <v>2</v>
      </c>
      <c r="E76" s="57">
        <v>0</v>
      </c>
      <c r="F76" s="57">
        <v>2</v>
      </c>
      <c r="G76" s="56"/>
      <c r="H76" s="57"/>
      <c r="I76" s="58"/>
      <c r="J76" s="408"/>
      <c r="K76" s="409"/>
      <c r="L76" s="410"/>
      <c r="M76" s="411"/>
      <c r="N76" s="412"/>
      <c r="O76" s="91"/>
      <c r="P76" s="213" t="s">
        <v>18</v>
      </c>
      <c r="Q76" s="268">
        <v>5</v>
      </c>
      <c r="R76" s="200" t="s">
        <v>176</v>
      </c>
      <c r="S76" s="271" t="s">
        <v>177</v>
      </c>
      <c r="T76" s="200"/>
      <c r="U76" s="200" t="s">
        <v>178</v>
      </c>
      <c r="V76" s="272"/>
    </row>
    <row r="77" spans="1:35" s="216" customFormat="1" ht="30" customHeight="1" x14ac:dyDescent="0.3">
      <c r="A77" s="268" t="s">
        <v>43</v>
      </c>
      <c r="B77" s="274" t="s">
        <v>16</v>
      </c>
      <c r="C77" s="335" t="s">
        <v>128</v>
      </c>
      <c r="D77" s="56">
        <v>2</v>
      </c>
      <c r="E77" s="57">
        <v>1</v>
      </c>
      <c r="F77" s="57">
        <v>1</v>
      </c>
      <c r="G77" s="56"/>
      <c r="H77" s="57"/>
      <c r="I77" s="58"/>
      <c r="J77" s="408"/>
      <c r="K77" s="409"/>
      <c r="L77" s="410"/>
      <c r="M77" s="411"/>
      <c r="N77" s="412"/>
      <c r="O77" s="91"/>
      <c r="P77" s="213" t="s">
        <v>18</v>
      </c>
      <c r="Q77" s="268">
        <v>5</v>
      </c>
      <c r="R77" s="200" t="s">
        <v>129</v>
      </c>
      <c r="S77" s="271" t="s">
        <v>130</v>
      </c>
      <c r="T77" s="200"/>
      <c r="U77" s="200" t="s">
        <v>131</v>
      </c>
      <c r="V77" s="272"/>
    </row>
    <row r="78" spans="1:35" s="216" customFormat="1" ht="30" customHeight="1" x14ac:dyDescent="0.3">
      <c r="A78" s="273" t="s">
        <v>43</v>
      </c>
      <c r="B78" s="274" t="s">
        <v>16</v>
      </c>
      <c r="C78" s="335" t="s">
        <v>179</v>
      </c>
      <c r="D78" s="56">
        <v>1</v>
      </c>
      <c r="E78" s="57">
        <v>0</v>
      </c>
      <c r="F78" s="57">
        <v>2</v>
      </c>
      <c r="G78" s="56"/>
      <c r="H78" s="57"/>
      <c r="I78" s="58"/>
      <c r="J78" s="408"/>
      <c r="K78" s="409"/>
      <c r="L78" s="410"/>
      <c r="M78" s="411"/>
      <c r="N78" s="412"/>
      <c r="O78" s="91"/>
      <c r="P78" s="213" t="s">
        <v>64</v>
      </c>
      <c r="Q78" s="268">
        <v>3</v>
      </c>
      <c r="R78" s="200" t="s">
        <v>180</v>
      </c>
      <c r="S78" s="271" t="s">
        <v>181</v>
      </c>
      <c r="T78" s="200"/>
      <c r="U78" s="200"/>
      <c r="V78" s="272"/>
    </row>
    <row r="79" spans="1:35" s="216" customFormat="1" ht="30" customHeight="1" x14ac:dyDescent="0.3">
      <c r="A79" s="268" t="s">
        <v>43</v>
      </c>
      <c r="B79" s="274" t="s">
        <v>16</v>
      </c>
      <c r="C79" s="335" t="s">
        <v>182</v>
      </c>
      <c r="D79" s="56">
        <v>2</v>
      </c>
      <c r="E79" s="57">
        <v>0</v>
      </c>
      <c r="F79" s="57">
        <v>2</v>
      </c>
      <c r="G79" s="56"/>
      <c r="H79" s="57"/>
      <c r="I79" s="58"/>
      <c r="J79" s="408"/>
      <c r="K79" s="409"/>
      <c r="L79" s="410"/>
      <c r="M79" s="411"/>
      <c r="N79" s="412"/>
      <c r="O79" s="91"/>
      <c r="P79" s="340" t="s">
        <v>18</v>
      </c>
      <c r="Q79" s="304">
        <v>5</v>
      </c>
      <c r="R79" s="200" t="s">
        <v>183</v>
      </c>
      <c r="S79" s="271" t="s">
        <v>184</v>
      </c>
      <c r="T79" s="200"/>
      <c r="U79" s="200" t="s">
        <v>185</v>
      </c>
      <c r="V79" s="272"/>
    </row>
    <row r="80" spans="1:35" s="216" customFormat="1" ht="42.75" customHeight="1" x14ac:dyDescent="0.3">
      <c r="A80" s="273" t="s">
        <v>43</v>
      </c>
      <c r="B80" s="274" t="s">
        <v>16</v>
      </c>
      <c r="C80" s="335" t="s">
        <v>186</v>
      </c>
      <c r="D80" s="56">
        <v>3</v>
      </c>
      <c r="E80" s="57">
        <v>0</v>
      </c>
      <c r="F80" s="57">
        <v>1</v>
      </c>
      <c r="G80" s="56"/>
      <c r="H80" s="57"/>
      <c r="I80" s="58"/>
      <c r="J80" s="408"/>
      <c r="K80" s="409"/>
      <c r="L80" s="410"/>
      <c r="M80" s="411"/>
      <c r="N80" s="412"/>
      <c r="O80" s="91"/>
      <c r="P80" s="213" t="s">
        <v>18</v>
      </c>
      <c r="Q80" s="268">
        <v>4</v>
      </c>
      <c r="R80" s="272" t="s">
        <v>172</v>
      </c>
      <c r="S80" s="337" t="s">
        <v>187</v>
      </c>
      <c r="T80" s="338"/>
      <c r="U80" s="200" t="s">
        <v>174</v>
      </c>
      <c r="V80" s="339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</row>
    <row r="81" spans="1:37" s="216" customFormat="1" ht="30" customHeight="1" x14ac:dyDescent="0.3">
      <c r="A81" s="273" t="s">
        <v>21</v>
      </c>
      <c r="B81" s="274" t="s">
        <v>16</v>
      </c>
      <c r="C81" s="335" t="s">
        <v>188</v>
      </c>
      <c r="D81" s="56"/>
      <c r="E81" s="57"/>
      <c r="F81" s="57"/>
      <c r="G81" s="56">
        <v>2</v>
      </c>
      <c r="H81" s="57">
        <v>0</v>
      </c>
      <c r="I81" s="58">
        <v>0</v>
      </c>
      <c r="J81" s="408"/>
      <c r="K81" s="409"/>
      <c r="L81" s="410"/>
      <c r="M81" s="411"/>
      <c r="N81" s="412"/>
      <c r="O81" s="91"/>
      <c r="P81" s="273" t="s">
        <v>18</v>
      </c>
      <c r="Q81" s="273">
        <v>3</v>
      </c>
      <c r="R81" s="342" t="s">
        <v>189</v>
      </c>
      <c r="S81" s="200" t="s">
        <v>190</v>
      </c>
      <c r="T81" s="343"/>
      <c r="U81" s="344"/>
      <c r="V81" s="345"/>
      <c r="W81" s="346"/>
      <c r="X81" s="244"/>
      <c r="Y81" s="244"/>
      <c r="Z81" s="244"/>
      <c r="AA81" s="244"/>
      <c r="AB81" s="244"/>
      <c r="AC81" s="244"/>
      <c r="AD81" s="244"/>
      <c r="AE81" s="244"/>
      <c r="AF81" s="244"/>
      <c r="AG81" s="244"/>
      <c r="AH81" s="244"/>
      <c r="AI81" s="244"/>
    </row>
    <row r="82" spans="1:37" s="350" customFormat="1" ht="30" customHeight="1" x14ac:dyDescent="0.3">
      <c r="A82" s="268" t="s">
        <v>21</v>
      </c>
      <c r="B82" s="274" t="s">
        <v>16</v>
      </c>
      <c r="C82" s="347" t="s">
        <v>191</v>
      </c>
      <c r="D82" s="56"/>
      <c r="E82" s="57"/>
      <c r="F82" s="57"/>
      <c r="G82" s="56">
        <v>3</v>
      </c>
      <c r="H82" s="57">
        <v>0</v>
      </c>
      <c r="I82" s="58">
        <v>0</v>
      </c>
      <c r="J82" s="408"/>
      <c r="K82" s="409"/>
      <c r="L82" s="410"/>
      <c r="M82" s="411"/>
      <c r="N82" s="412"/>
      <c r="O82" s="91"/>
      <c r="P82" s="266" t="s">
        <v>18</v>
      </c>
      <c r="Q82" s="268">
        <v>5</v>
      </c>
      <c r="R82" s="200" t="s">
        <v>192</v>
      </c>
      <c r="S82" s="271" t="s">
        <v>193</v>
      </c>
      <c r="T82" s="348"/>
      <c r="U82" s="348"/>
      <c r="V82" s="349"/>
    </row>
    <row r="83" spans="1:37" s="216" customFormat="1" ht="30" customHeight="1" x14ac:dyDescent="0.3">
      <c r="A83" s="189" t="s">
        <v>21</v>
      </c>
      <c r="B83" s="282" t="s">
        <v>16</v>
      </c>
      <c r="C83" s="289" t="s">
        <v>143</v>
      </c>
      <c r="D83" s="56"/>
      <c r="E83" s="57"/>
      <c r="F83" s="57"/>
      <c r="G83" s="56">
        <v>2</v>
      </c>
      <c r="H83" s="57">
        <v>0</v>
      </c>
      <c r="I83" s="58">
        <v>1</v>
      </c>
      <c r="J83" s="408"/>
      <c r="K83" s="409"/>
      <c r="L83" s="410"/>
      <c r="M83" s="411"/>
      <c r="N83" s="412"/>
      <c r="O83" s="91"/>
      <c r="P83" s="257" t="s">
        <v>18</v>
      </c>
      <c r="Q83" s="189">
        <v>4</v>
      </c>
      <c r="R83" s="258" t="s">
        <v>144</v>
      </c>
      <c r="S83" s="261" t="s">
        <v>145</v>
      </c>
      <c r="T83" s="258"/>
      <c r="U83" s="258"/>
      <c r="V83" s="190"/>
    </row>
    <row r="84" spans="1:37" s="216" customFormat="1" ht="30" customHeight="1" x14ac:dyDescent="0.3">
      <c r="A84" s="352" t="s">
        <v>56</v>
      </c>
      <c r="B84" s="282" t="s">
        <v>16</v>
      </c>
      <c r="C84" s="353" t="s">
        <v>194</v>
      </c>
      <c r="D84" s="56"/>
      <c r="E84" s="57"/>
      <c r="F84" s="57"/>
      <c r="G84" s="56"/>
      <c r="H84" s="57"/>
      <c r="I84" s="58"/>
      <c r="J84" s="408"/>
      <c r="K84" s="409"/>
      <c r="L84" s="410"/>
      <c r="M84" s="411">
        <v>2</v>
      </c>
      <c r="N84" s="412">
        <v>0</v>
      </c>
      <c r="O84" s="91">
        <v>0</v>
      </c>
      <c r="P84" s="286" t="s">
        <v>18</v>
      </c>
      <c r="Q84" s="239">
        <v>2</v>
      </c>
      <c r="R84" s="258" t="s">
        <v>189</v>
      </c>
      <c r="S84" s="258" t="s">
        <v>195</v>
      </c>
      <c r="T84" s="261"/>
      <c r="U84" s="261" t="s">
        <v>196</v>
      </c>
      <c r="V84" s="190" t="s">
        <v>197</v>
      </c>
    </row>
    <row r="85" spans="1:37" s="216" customFormat="1" ht="30" customHeight="1" x14ac:dyDescent="0.3">
      <c r="A85" s="254" t="s">
        <v>56</v>
      </c>
      <c r="B85" s="282" t="s">
        <v>16</v>
      </c>
      <c r="C85" s="224" t="s">
        <v>198</v>
      </c>
      <c r="D85" s="56"/>
      <c r="E85" s="57"/>
      <c r="F85" s="57"/>
      <c r="G85" s="56"/>
      <c r="H85" s="57"/>
      <c r="I85" s="58"/>
      <c r="J85" s="408"/>
      <c r="K85" s="409"/>
      <c r="L85" s="410"/>
      <c r="M85" s="411">
        <v>0</v>
      </c>
      <c r="N85" s="412">
        <v>0</v>
      </c>
      <c r="O85" s="91">
        <v>2</v>
      </c>
      <c r="P85" s="286" t="s">
        <v>64</v>
      </c>
      <c r="Q85" s="239">
        <v>2</v>
      </c>
      <c r="R85" s="258" t="s">
        <v>183</v>
      </c>
      <c r="S85" s="261" t="s">
        <v>199</v>
      </c>
      <c r="T85" s="541" t="s">
        <v>182</v>
      </c>
      <c r="U85" s="258"/>
      <c r="V85" s="471" t="s">
        <v>197</v>
      </c>
    </row>
    <row r="86" spans="1:37" s="216" customFormat="1" ht="30" customHeight="1" x14ac:dyDescent="0.3">
      <c r="A86" s="184"/>
      <c r="B86" s="286" t="s">
        <v>16</v>
      </c>
      <c r="C86" s="467" t="s">
        <v>149</v>
      </c>
      <c r="D86" s="56"/>
      <c r="E86" s="57" t="s">
        <v>100</v>
      </c>
      <c r="F86" s="57"/>
      <c r="G86" s="56"/>
      <c r="H86" s="57" t="s">
        <v>100</v>
      </c>
      <c r="I86" s="58"/>
      <c r="J86" s="408"/>
      <c r="K86" s="412" t="s">
        <v>100</v>
      </c>
      <c r="L86" s="410"/>
      <c r="M86" s="411"/>
      <c r="N86" s="412" t="s">
        <v>100</v>
      </c>
      <c r="O86" s="91"/>
      <c r="P86" s="286" t="s">
        <v>18</v>
      </c>
      <c r="Q86" s="239" t="s">
        <v>150</v>
      </c>
      <c r="R86" s="272" t="s">
        <v>151</v>
      </c>
      <c r="S86" s="468" t="s">
        <v>152</v>
      </c>
      <c r="T86" s="542" t="s">
        <v>153</v>
      </c>
      <c r="U86" s="438"/>
      <c r="V86" s="183"/>
    </row>
    <row r="87" spans="1:37" s="222" customFormat="1" ht="39.6" x14ac:dyDescent="0.3">
      <c r="A87" s="221"/>
      <c r="B87" s="340" t="s">
        <v>16</v>
      </c>
      <c r="C87" s="200" t="s">
        <v>154</v>
      </c>
      <c r="D87" s="56"/>
      <c r="E87" s="57"/>
      <c r="F87" s="57"/>
      <c r="G87" s="56"/>
      <c r="H87" s="57"/>
      <c r="I87" s="58"/>
      <c r="J87" s="408"/>
      <c r="K87" s="409"/>
      <c r="L87" s="410"/>
      <c r="M87" s="411"/>
      <c r="N87" s="412" t="s">
        <v>100</v>
      </c>
      <c r="O87" s="91"/>
      <c r="P87" s="304" t="s">
        <v>18</v>
      </c>
      <c r="Q87" s="307" t="s">
        <v>155</v>
      </c>
      <c r="R87" s="200" t="s">
        <v>156</v>
      </c>
      <c r="S87" s="200" t="s">
        <v>157</v>
      </c>
      <c r="T87" s="278" t="s">
        <v>158</v>
      </c>
      <c r="U87" s="200"/>
      <c r="V87" s="308" t="s">
        <v>159</v>
      </c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354"/>
    </row>
    <row r="88" spans="1:37" s="216" customFormat="1" ht="30" customHeight="1" x14ac:dyDescent="0.3">
      <c r="A88" s="281"/>
      <c r="B88" s="332"/>
      <c r="C88" s="355" t="s">
        <v>59</v>
      </c>
      <c r="D88" s="56">
        <f>SUMIF(A69:A87,"k1",Q69:Q87)</f>
        <v>8</v>
      </c>
      <c r="E88" s="57"/>
      <c r="F88" s="57"/>
      <c r="G88" s="56">
        <f>SUMIF(A69:A87,"k2",Q69:Q87)</f>
        <v>13</v>
      </c>
      <c r="H88" s="57"/>
      <c r="I88" s="58"/>
      <c r="J88" s="544">
        <f>SUMIF(A69:A87,"k3",Q69:Q87)</f>
        <v>0</v>
      </c>
      <c r="K88" s="409"/>
      <c r="L88" s="410"/>
      <c r="M88" s="411">
        <f>SUMIF(A69:A87,"k4",Q69:Q87)</f>
        <v>5</v>
      </c>
      <c r="N88" s="412"/>
      <c r="O88" s="91"/>
      <c r="P88" s="357">
        <f t="shared" ref="P88:P93" si="1">SUM(D88:O88)</f>
        <v>26</v>
      </c>
      <c r="Q88" s="358">
        <f>SUMIF(B69:B87,"Comp",Q69:Q87)</f>
        <v>26</v>
      </c>
      <c r="R88" s="332"/>
      <c r="S88" s="332"/>
      <c r="T88" s="332"/>
      <c r="U88" s="332"/>
      <c r="V88" s="311"/>
    </row>
    <row r="89" spans="1:37" s="216" customFormat="1" ht="30" customHeight="1" thickBot="1" x14ac:dyDescent="0.35">
      <c r="A89" s="281"/>
      <c r="B89" s="359"/>
      <c r="C89" s="360" t="s">
        <v>60</v>
      </c>
      <c r="D89" s="505">
        <f>SUMIF(A69:A87,"nk1",Q69:Q87)</f>
        <v>26</v>
      </c>
      <c r="E89" s="506"/>
      <c r="F89" s="506"/>
      <c r="G89" s="507">
        <f ca="1">SUMIF(A69:A87,"nk2",Q69:Q77)</f>
        <v>16</v>
      </c>
      <c r="H89" s="506"/>
      <c r="I89" s="508"/>
      <c r="J89" s="507">
        <f>SUMIF(A69:A87,"nk3",Q69:Q87)</f>
        <v>0</v>
      </c>
      <c r="K89" s="509"/>
      <c r="L89" s="510"/>
      <c r="M89" s="511">
        <f>SUMIF(A69:A87,"nk4",Q69:Q87)</f>
        <v>4</v>
      </c>
      <c r="N89" s="512"/>
      <c r="O89" s="513"/>
      <c r="P89" s="245">
        <f t="shared" ca="1" si="1"/>
        <v>46</v>
      </c>
      <c r="Q89" s="252">
        <f>SUMIF(B69:B87,"C/E",Q69:Q87)</f>
        <v>46</v>
      </c>
      <c r="R89" s="332"/>
      <c r="S89" s="332"/>
      <c r="T89" s="332"/>
      <c r="U89" s="332"/>
      <c r="V89" s="311"/>
    </row>
    <row r="90" spans="1:37" s="216" customFormat="1" ht="43.5" customHeight="1" x14ac:dyDescent="0.3">
      <c r="A90" s="315"/>
      <c r="B90" s="316"/>
      <c r="C90" s="317" t="s">
        <v>160</v>
      </c>
      <c r="D90" s="426">
        <f>SUM(D30,D14,D88)</f>
        <v>10</v>
      </c>
      <c r="E90" s="427"/>
      <c r="F90" s="427"/>
      <c r="G90" s="426">
        <f>SUM(G30,G14,G88)</f>
        <v>17</v>
      </c>
      <c r="H90" s="427"/>
      <c r="I90" s="502"/>
      <c r="J90" s="545">
        <f>SUM(J30,J14,J88,J129)</f>
        <v>15</v>
      </c>
      <c r="K90" s="503"/>
      <c r="L90" s="504"/>
      <c r="M90" s="100">
        <f>SUM(M30,M14,M88,M109,M129)</f>
        <v>25</v>
      </c>
      <c r="N90" s="99"/>
      <c r="O90" s="54"/>
      <c r="P90" s="361">
        <f t="shared" si="1"/>
        <v>67</v>
      </c>
      <c r="Q90" s="319">
        <f>SUM(Q30,Q14,Q88,Q129)</f>
        <v>67</v>
      </c>
      <c r="R90" s="332"/>
      <c r="S90" s="316"/>
      <c r="T90" s="321"/>
      <c r="U90" s="316"/>
      <c r="V90" s="316"/>
    </row>
    <row r="91" spans="1:37" s="216" customFormat="1" ht="37.5" customHeight="1" x14ac:dyDescent="0.3">
      <c r="A91" s="315"/>
      <c r="B91" s="316"/>
      <c r="C91" s="322" t="s">
        <v>161</v>
      </c>
      <c r="D91" s="56">
        <f>SUM(D31,D15,D89)</f>
        <v>42</v>
      </c>
      <c r="E91" s="57"/>
      <c r="F91" s="57"/>
      <c r="G91" s="56">
        <f ca="1">SUM(G31,G15,G89)</f>
        <v>36</v>
      </c>
      <c r="H91" s="57"/>
      <c r="I91" s="58"/>
      <c r="J91" s="544">
        <f>SUM(J31,J15,J89)</f>
        <v>14</v>
      </c>
      <c r="K91" s="409"/>
      <c r="L91" s="410"/>
      <c r="M91" s="411">
        <f>SUM(M31,M15,M89)</f>
        <v>10</v>
      </c>
      <c r="N91" s="412"/>
      <c r="O91" s="91"/>
      <c r="P91" s="362">
        <f t="shared" ca="1" si="1"/>
        <v>102</v>
      </c>
      <c r="Q91" s="328">
        <f>SUM(Q31,Q15,Q89)</f>
        <v>102</v>
      </c>
      <c r="R91" s="332"/>
      <c r="S91" s="316"/>
      <c r="T91" s="321"/>
      <c r="U91" s="316"/>
      <c r="V91" s="316"/>
    </row>
    <row r="92" spans="1:37" s="216" customFormat="1" ht="45.75" customHeight="1" x14ac:dyDescent="0.3">
      <c r="A92" s="315"/>
      <c r="B92" s="316"/>
      <c r="C92" s="326" t="s">
        <v>162</v>
      </c>
      <c r="D92" s="56">
        <f>SUM(D40,D14,D88)</f>
        <v>10</v>
      </c>
      <c r="E92" s="57"/>
      <c r="F92" s="57"/>
      <c r="G92" s="56">
        <f>SUM(G40,G14,G88)</f>
        <v>20</v>
      </c>
      <c r="H92" s="57"/>
      <c r="I92" s="58"/>
      <c r="J92" s="544">
        <f>SUM(J40,J14,J88,J129)</f>
        <v>15</v>
      </c>
      <c r="K92" s="409"/>
      <c r="L92" s="410"/>
      <c r="M92" s="411">
        <f>SUM(M40,M14,M88,M129)</f>
        <v>28</v>
      </c>
      <c r="N92" s="412"/>
      <c r="O92" s="91"/>
      <c r="P92" s="324">
        <f t="shared" si="1"/>
        <v>73</v>
      </c>
      <c r="Q92" s="325">
        <f>SUM(Q40,Q14,Q88,Q129)</f>
        <v>73</v>
      </c>
      <c r="R92" s="332"/>
      <c r="S92" s="316"/>
      <c r="T92" s="321"/>
      <c r="U92" s="316"/>
      <c r="V92" s="316"/>
    </row>
    <row r="93" spans="1:37" s="216" customFormat="1" ht="30" customHeight="1" thickBot="1" x14ac:dyDescent="0.35">
      <c r="A93" s="315"/>
      <c r="B93" s="316"/>
      <c r="C93" s="329" t="s">
        <v>163</v>
      </c>
      <c r="D93" s="505">
        <f>SUM(D41,D15,D89)</f>
        <v>39</v>
      </c>
      <c r="E93" s="506"/>
      <c r="F93" s="506"/>
      <c r="G93" s="507">
        <f ca="1">SUM(G41,G15,G89)</f>
        <v>30</v>
      </c>
      <c r="H93" s="506"/>
      <c r="I93" s="508"/>
      <c r="J93" s="507">
        <f>SUM(J41,J15,J89)</f>
        <v>10</v>
      </c>
      <c r="K93" s="509"/>
      <c r="L93" s="510"/>
      <c r="M93" s="511">
        <f>SUM(M41,M15,M89)</f>
        <v>8</v>
      </c>
      <c r="N93" s="512"/>
      <c r="O93" s="513"/>
      <c r="P93" s="363">
        <f t="shared" ca="1" si="1"/>
        <v>87</v>
      </c>
      <c r="Q93" s="364">
        <f>SUM(Q41,Q15,Q89)</f>
        <v>87</v>
      </c>
      <c r="R93" s="316"/>
      <c r="S93" s="316"/>
      <c r="T93" s="316"/>
      <c r="U93" s="316"/>
      <c r="V93" s="316"/>
    </row>
    <row r="94" spans="1:37" s="216" customFormat="1" ht="30" customHeight="1" thickBot="1" x14ac:dyDescent="0.35">
      <c r="A94" s="281"/>
      <c r="B94" s="332"/>
      <c r="C94" s="332"/>
      <c r="D94" s="332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332"/>
      <c r="U94" s="332"/>
      <c r="V94" s="332"/>
    </row>
    <row r="95" spans="1:37" s="222" customFormat="1" ht="30" customHeight="1" thickBot="1" x14ac:dyDescent="0.35">
      <c r="A95" s="292"/>
      <c r="B95" s="365"/>
      <c r="C95" s="566" t="s">
        <v>200</v>
      </c>
      <c r="D95" s="567"/>
      <c r="E95" s="567"/>
      <c r="F95" s="567"/>
      <c r="G95" s="567"/>
      <c r="H95" s="567"/>
      <c r="I95" s="567"/>
      <c r="J95" s="567"/>
      <c r="K95" s="567"/>
      <c r="L95" s="567"/>
      <c r="M95" s="567"/>
      <c r="N95" s="567"/>
      <c r="O95" s="567"/>
      <c r="P95" s="567"/>
      <c r="Q95" s="567"/>
      <c r="R95" s="567"/>
      <c r="S95" s="567"/>
      <c r="T95" s="567"/>
      <c r="U95" s="567"/>
      <c r="V95" s="568"/>
    </row>
    <row r="96" spans="1:37" s="216" customFormat="1" ht="30" customHeight="1" x14ac:dyDescent="0.3">
      <c r="A96" s="352" t="s">
        <v>38</v>
      </c>
      <c r="B96" s="284" t="s">
        <v>27</v>
      </c>
      <c r="C96" s="224" t="s">
        <v>109</v>
      </c>
      <c r="D96" s="198">
        <v>2</v>
      </c>
      <c r="E96" s="170">
        <v>1</v>
      </c>
      <c r="F96" s="171">
        <v>1</v>
      </c>
      <c r="G96" s="198"/>
      <c r="H96" s="170"/>
      <c r="I96" s="171"/>
      <c r="J96" s="169"/>
      <c r="K96" s="170"/>
      <c r="L96" s="171"/>
      <c r="M96" s="433"/>
      <c r="N96" s="434"/>
      <c r="O96" s="435"/>
      <c r="P96" s="248" t="s">
        <v>18</v>
      </c>
      <c r="Q96" s="248">
        <v>5</v>
      </c>
      <c r="R96" s="366" t="s">
        <v>110</v>
      </c>
      <c r="S96" s="367" t="s">
        <v>111</v>
      </c>
      <c r="T96" s="368"/>
      <c r="U96" s="369"/>
      <c r="V96" s="370"/>
    </row>
    <row r="97" spans="1:35" s="216" customFormat="1" ht="30" customHeight="1" x14ac:dyDescent="0.3">
      <c r="A97" s="233" t="s">
        <v>38</v>
      </c>
      <c r="B97" s="284" t="s">
        <v>27</v>
      </c>
      <c r="C97" s="297" t="s">
        <v>201</v>
      </c>
      <c r="D97" s="198">
        <v>2</v>
      </c>
      <c r="E97" s="170">
        <v>2</v>
      </c>
      <c r="F97" s="171">
        <v>0</v>
      </c>
      <c r="G97" s="198"/>
      <c r="H97" s="170"/>
      <c r="I97" s="171"/>
      <c r="J97" s="169"/>
      <c r="K97" s="170"/>
      <c r="L97" s="171"/>
      <c r="M97" s="169"/>
      <c r="N97" s="170"/>
      <c r="O97" s="171"/>
      <c r="P97" s="298" t="s">
        <v>18</v>
      </c>
      <c r="Q97" s="248">
        <v>5</v>
      </c>
      <c r="R97" s="366" t="s">
        <v>138</v>
      </c>
      <c r="S97" s="366" t="s">
        <v>202</v>
      </c>
      <c r="T97" s="367"/>
      <c r="U97" s="371" t="s">
        <v>203</v>
      </c>
      <c r="V97" s="372"/>
    </row>
    <row r="98" spans="1:35" s="216" customFormat="1" ht="30" customHeight="1" x14ac:dyDescent="0.3">
      <c r="A98" s="233" t="s">
        <v>26</v>
      </c>
      <c r="B98" s="284" t="s">
        <v>27</v>
      </c>
      <c r="C98" s="256" t="s">
        <v>137</v>
      </c>
      <c r="D98" s="198"/>
      <c r="E98" s="170"/>
      <c r="F98" s="171"/>
      <c r="G98" s="198">
        <v>0</v>
      </c>
      <c r="H98" s="170">
        <v>0</v>
      </c>
      <c r="I98" s="171">
        <v>3</v>
      </c>
      <c r="J98" s="169"/>
      <c r="K98" s="170"/>
      <c r="L98" s="171"/>
      <c r="M98" s="169"/>
      <c r="N98" s="170"/>
      <c r="O98" s="171"/>
      <c r="P98" s="248" t="s">
        <v>64</v>
      </c>
      <c r="Q98" s="248">
        <v>3</v>
      </c>
      <c r="R98" s="366" t="s">
        <v>138</v>
      </c>
      <c r="S98" s="323" t="s">
        <v>139</v>
      </c>
      <c r="T98" s="323"/>
      <c r="U98" s="367"/>
      <c r="V98" s="373"/>
    </row>
    <row r="99" spans="1:35" s="222" customFormat="1" ht="30" customHeight="1" x14ac:dyDescent="0.3">
      <c r="A99" s="262" t="s">
        <v>26</v>
      </c>
      <c r="B99" s="263" t="s">
        <v>27</v>
      </c>
      <c r="C99" s="221" t="s">
        <v>118</v>
      </c>
      <c r="D99" s="198"/>
      <c r="E99" s="170"/>
      <c r="F99" s="171"/>
      <c r="G99" s="198">
        <v>0</v>
      </c>
      <c r="H99" s="170">
        <v>0</v>
      </c>
      <c r="I99" s="171">
        <v>10</v>
      </c>
      <c r="J99" s="169"/>
      <c r="K99" s="170"/>
      <c r="L99" s="171"/>
      <c r="M99" s="169"/>
      <c r="N99" s="170"/>
      <c r="O99" s="171"/>
      <c r="P99" s="265" t="s">
        <v>64</v>
      </c>
      <c r="Q99" s="268">
        <v>10</v>
      </c>
      <c r="R99" s="200" t="s">
        <v>35</v>
      </c>
      <c r="S99" s="269" t="s">
        <v>119</v>
      </c>
      <c r="T99" s="270"/>
      <c r="U99" s="271"/>
      <c r="V99" s="272"/>
    </row>
    <row r="100" spans="1:35" s="378" customFormat="1" ht="30" customHeight="1" x14ac:dyDescent="0.3">
      <c r="A100" s="233" t="s">
        <v>204</v>
      </c>
      <c r="B100" s="374" t="s">
        <v>27</v>
      </c>
      <c r="C100" s="367" t="s">
        <v>205</v>
      </c>
      <c r="D100" s="198"/>
      <c r="E100" s="170"/>
      <c r="F100" s="171"/>
      <c r="G100" s="198"/>
      <c r="H100" s="170"/>
      <c r="I100" s="171"/>
      <c r="J100" s="169">
        <v>2</v>
      </c>
      <c r="K100" s="170">
        <v>0</v>
      </c>
      <c r="L100" s="171">
        <v>2</v>
      </c>
      <c r="M100" s="169"/>
      <c r="N100" s="170"/>
      <c r="O100" s="171"/>
      <c r="P100" s="375" t="s">
        <v>18</v>
      </c>
      <c r="Q100" s="248">
        <v>5</v>
      </c>
      <c r="R100" s="366" t="s">
        <v>206</v>
      </c>
      <c r="S100" s="366" t="s">
        <v>207</v>
      </c>
      <c r="T100" s="376"/>
      <c r="U100" s="367" t="s">
        <v>208</v>
      </c>
      <c r="V100" s="377"/>
    </row>
    <row r="101" spans="1:35" s="216" customFormat="1" ht="30" customHeight="1" x14ac:dyDescent="0.3">
      <c r="A101" s="239" t="s">
        <v>43</v>
      </c>
      <c r="B101" s="239" t="s">
        <v>16</v>
      </c>
      <c r="C101" s="379" t="s">
        <v>106</v>
      </c>
      <c r="D101" s="198">
        <v>2</v>
      </c>
      <c r="E101" s="170">
        <v>1</v>
      </c>
      <c r="F101" s="171">
        <v>1</v>
      </c>
      <c r="G101" s="198"/>
      <c r="H101" s="170"/>
      <c r="I101" s="171"/>
      <c r="J101" s="169"/>
      <c r="K101" s="170"/>
      <c r="L101" s="171"/>
      <c r="M101" s="169"/>
      <c r="N101" s="170"/>
      <c r="O101" s="171"/>
      <c r="P101" s="257" t="s">
        <v>18</v>
      </c>
      <c r="Q101" s="189">
        <v>5</v>
      </c>
      <c r="R101" s="192" t="s">
        <v>107</v>
      </c>
      <c r="S101" s="192" t="s">
        <v>108</v>
      </c>
      <c r="T101" s="249"/>
      <c r="U101" s="249"/>
      <c r="V101" s="192"/>
      <c r="W101" s="341"/>
      <c r="X101" s="341"/>
      <c r="Y101" s="341"/>
      <c r="Z101" s="341"/>
      <c r="AA101" s="341"/>
      <c r="AB101" s="341"/>
      <c r="AC101" s="341"/>
      <c r="AD101" s="341"/>
      <c r="AE101" s="341"/>
      <c r="AF101" s="341"/>
      <c r="AG101" s="341"/>
      <c r="AH101" s="341"/>
      <c r="AI101" s="341"/>
    </row>
    <row r="102" spans="1:35" s="216" customFormat="1" ht="30" customHeight="1" x14ac:dyDescent="0.3">
      <c r="A102" s="254" t="s">
        <v>43</v>
      </c>
      <c r="B102" s="351" t="s">
        <v>16</v>
      </c>
      <c r="C102" s="380" t="s">
        <v>209</v>
      </c>
      <c r="D102" s="198">
        <v>0</v>
      </c>
      <c r="E102" s="170">
        <v>1</v>
      </c>
      <c r="F102" s="171">
        <v>0</v>
      </c>
      <c r="G102" s="198"/>
      <c r="H102" s="170"/>
      <c r="I102" s="171"/>
      <c r="J102" s="169"/>
      <c r="K102" s="170"/>
      <c r="L102" s="171"/>
      <c r="M102" s="169"/>
      <c r="N102" s="170"/>
      <c r="O102" s="171"/>
      <c r="P102" s="213" t="s">
        <v>64</v>
      </c>
      <c r="Q102" s="213">
        <v>1</v>
      </c>
      <c r="R102" s="381" t="s">
        <v>110</v>
      </c>
      <c r="S102" s="381" t="s">
        <v>210</v>
      </c>
      <c r="T102" s="381" t="s">
        <v>211</v>
      </c>
      <c r="U102" s="200"/>
      <c r="V102" s="381" t="s">
        <v>212</v>
      </c>
    </row>
    <row r="103" spans="1:35" s="216" customFormat="1" ht="30" customHeight="1" x14ac:dyDescent="0.3">
      <c r="A103" s="207" t="s">
        <v>43</v>
      </c>
      <c r="B103" s="223" t="s">
        <v>16</v>
      </c>
      <c r="C103" s="382" t="s">
        <v>213</v>
      </c>
      <c r="D103" s="198">
        <v>0</v>
      </c>
      <c r="E103" s="170">
        <v>0</v>
      </c>
      <c r="F103" s="171">
        <v>2</v>
      </c>
      <c r="G103" s="198"/>
      <c r="H103" s="170"/>
      <c r="I103" s="171"/>
      <c r="J103" s="169"/>
      <c r="K103" s="170"/>
      <c r="L103" s="171"/>
      <c r="M103" s="169"/>
      <c r="N103" s="170"/>
      <c r="O103" s="171"/>
      <c r="P103" s="267" t="s">
        <v>64</v>
      </c>
      <c r="Q103" s="267">
        <v>2</v>
      </c>
      <c r="R103" s="381" t="s">
        <v>214</v>
      </c>
      <c r="S103" s="383" t="s">
        <v>215</v>
      </c>
      <c r="T103" s="381"/>
      <c r="U103" s="384"/>
      <c r="V103" s="334"/>
    </row>
    <row r="104" spans="1:35" s="243" customFormat="1" ht="30" customHeight="1" x14ac:dyDescent="0.3">
      <c r="A104" s="217" t="s">
        <v>43</v>
      </c>
      <c r="B104" s="184" t="s">
        <v>16</v>
      </c>
      <c r="C104" s="385" t="s">
        <v>216</v>
      </c>
      <c r="D104" s="198">
        <v>0</v>
      </c>
      <c r="E104" s="170">
        <v>0</v>
      </c>
      <c r="F104" s="171">
        <v>2</v>
      </c>
      <c r="G104" s="198"/>
      <c r="H104" s="170"/>
      <c r="I104" s="171"/>
      <c r="J104" s="169"/>
      <c r="K104" s="170"/>
      <c r="L104" s="171"/>
      <c r="M104" s="169"/>
      <c r="N104" s="170"/>
      <c r="O104" s="171"/>
      <c r="P104" s="267" t="s">
        <v>64</v>
      </c>
      <c r="Q104" s="267">
        <v>2</v>
      </c>
      <c r="R104" s="381" t="s">
        <v>214</v>
      </c>
      <c r="S104" s="221" t="s">
        <v>217</v>
      </c>
      <c r="T104" s="381"/>
      <c r="U104" s="384"/>
      <c r="V104" s="386"/>
    </row>
    <row r="105" spans="1:35" s="216" customFormat="1" ht="30" customHeight="1" x14ac:dyDescent="0.3">
      <c r="A105" s="304" t="s">
        <v>43</v>
      </c>
      <c r="B105" s="305" t="s">
        <v>16</v>
      </c>
      <c r="C105" s="399" t="s">
        <v>218</v>
      </c>
      <c r="D105" s="198">
        <v>2</v>
      </c>
      <c r="E105" s="170">
        <v>0</v>
      </c>
      <c r="F105" s="171">
        <v>2</v>
      </c>
      <c r="G105" s="198"/>
      <c r="H105" s="170"/>
      <c r="I105" s="171"/>
      <c r="J105" s="169"/>
      <c r="K105" s="170"/>
      <c r="L105" s="171"/>
      <c r="M105" s="195"/>
      <c r="N105" s="196"/>
      <c r="O105" s="432"/>
      <c r="P105" s="207" t="s">
        <v>18</v>
      </c>
      <c r="Q105" s="248">
        <v>5</v>
      </c>
      <c r="R105" s="366" t="s">
        <v>219</v>
      </c>
      <c r="S105" s="366" t="s">
        <v>220</v>
      </c>
      <c r="T105" s="323"/>
      <c r="U105" s="367" t="s">
        <v>208</v>
      </c>
      <c r="V105" s="373"/>
    </row>
    <row r="106" spans="1:35" s="216" customFormat="1" ht="30" customHeight="1" x14ac:dyDescent="0.3">
      <c r="A106" s="223" t="s">
        <v>21</v>
      </c>
      <c r="B106" s="223" t="s">
        <v>16</v>
      </c>
      <c r="C106" s="387" t="s">
        <v>166</v>
      </c>
      <c r="D106" s="198"/>
      <c r="E106" s="170"/>
      <c r="F106" s="171"/>
      <c r="G106" s="198">
        <v>2</v>
      </c>
      <c r="H106" s="170">
        <v>0</v>
      </c>
      <c r="I106" s="171">
        <v>1</v>
      </c>
      <c r="J106" s="169"/>
      <c r="K106" s="170"/>
      <c r="L106" s="171"/>
      <c r="M106" s="169"/>
      <c r="N106" s="170"/>
      <c r="O106" s="171"/>
      <c r="P106" s="267" t="s">
        <v>18</v>
      </c>
      <c r="Q106" s="276">
        <v>4</v>
      </c>
      <c r="R106" s="278" t="s">
        <v>167</v>
      </c>
      <c r="S106" s="293" t="s">
        <v>168</v>
      </c>
      <c r="T106" s="278"/>
      <c r="U106" s="278"/>
      <c r="V106" s="277"/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1"/>
      <c r="AI106" s="341"/>
    </row>
    <row r="107" spans="1:35" s="216" customFormat="1" ht="30" customHeight="1" x14ac:dyDescent="0.3">
      <c r="A107" s="239" t="s">
        <v>21</v>
      </c>
      <c r="B107" s="284" t="s">
        <v>16</v>
      </c>
      <c r="C107" s="221" t="s">
        <v>222</v>
      </c>
      <c r="D107" s="198"/>
      <c r="E107" s="170"/>
      <c r="F107" s="171"/>
      <c r="G107" s="198">
        <v>0</v>
      </c>
      <c r="H107" s="170">
        <v>0</v>
      </c>
      <c r="I107" s="171">
        <v>2</v>
      </c>
      <c r="J107" s="169"/>
      <c r="K107" s="170"/>
      <c r="L107" s="171"/>
      <c r="M107" s="169"/>
      <c r="N107" s="170"/>
      <c r="O107" s="171"/>
      <c r="P107" s="267" t="s">
        <v>64</v>
      </c>
      <c r="Q107" s="267">
        <v>2</v>
      </c>
      <c r="R107" s="381" t="s">
        <v>206</v>
      </c>
      <c r="S107" s="269" t="s">
        <v>223</v>
      </c>
      <c r="T107" s="269"/>
      <c r="U107" s="384"/>
      <c r="V107" s="334"/>
    </row>
    <row r="108" spans="1:35" s="216" customFormat="1" ht="30" customHeight="1" x14ac:dyDescent="0.3">
      <c r="A108" s="444" t="s">
        <v>21</v>
      </c>
      <c r="B108" s="486" t="s">
        <v>16</v>
      </c>
      <c r="C108" s="221" t="s">
        <v>140</v>
      </c>
      <c r="D108" s="198"/>
      <c r="E108" s="170"/>
      <c r="F108" s="171"/>
      <c r="G108" s="198">
        <v>0</v>
      </c>
      <c r="H108" s="170">
        <v>0</v>
      </c>
      <c r="I108" s="171">
        <v>2</v>
      </c>
      <c r="J108" s="169"/>
      <c r="K108" s="170"/>
      <c r="L108" s="171"/>
      <c r="M108" s="204"/>
      <c r="N108" s="46"/>
      <c r="O108" s="47"/>
      <c r="P108" s="267" t="s">
        <v>64</v>
      </c>
      <c r="Q108" s="267">
        <v>3</v>
      </c>
      <c r="R108" s="381" t="s">
        <v>141</v>
      </c>
      <c r="S108" s="269" t="s">
        <v>142</v>
      </c>
      <c r="T108" s="381"/>
      <c r="U108" s="384"/>
      <c r="V108" s="334"/>
    </row>
    <row r="109" spans="1:35" s="216" customFormat="1" ht="30" customHeight="1" x14ac:dyDescent="0.3">
      <c r="A109" s="239" t="s">
        <v>21</v>
      </c>
      <c r="B109" s="286" t="s">
        <v>16</v>
      </c>
      <c r="C109" s="388" t="s">
        <v>224</v>
      </c>
      <c r="D109" s="198"/>
      <c r="E109" s="170"/>
      <c r="F109" s="171"/>
      <c r="G109" s="198">
        <v>0</v>
      </c>
      <c r="H109" s="170">
        <v>2</v>
      </c>
      <c r="I109" s="171">
        <v>0</v>
      </c>
      <c r="J109" s="169"/>
      <c r="K109" s="170"/>
      <c r="L109" s="171"/>
      <c r="M109" s="169"/>
      <c r="N109" s="170"/>
      <c r="O109" s="171"/>
      <c r="P109" s="213" t="s">
        <v>64</v>
      </c>
      <c r="Q109" s="213">
        <v>2</v>
      </c>
      <c r="R109" s="306" t="s">
        <v>221</v>
      </c>
      <c r="S109" s="389" t="s">
        <v>225</v>
      </c>
      <c r="T109" s="334"/>
      <c r="U109" s="388"/>
      <c r="V109" s="334"/>
    </row>
    <row r="110" spans="1:35" s="216" customFormat="1" ht="29.25" customHeight="1" x14ac:dyDescent="0.3">
      <c r="A110" s="352" t="s">
        <v>21</v>
      </c>
      <c r="B110" s="230" t="s">
        <v>16</v>
      </c>
      <c r="C110" s="221" t="s">
        <v>226</v>
      </c>
      <c r="D110" s="198"/>
      <c r="E110" s="170"/>
      <c r="F110" s="171"/>
      <c r="G110" s="198">
        <v>0</v>
      </c>
      <c r="H110" s="170">
        <v>2</v>
      </c>
      <c r="I110" s="171">
        <v>0</v>
      </c>
      <c r="J110" s="169"/>
      <c r="K110" s="170"/>
      <c r="L110" s="171"/>
      <c r="M110" s="169"/>
      <c r="N110" s="170"/>
      <c r="O110" s="171"/>
      <c r="P110" s="265" t="s">
        <v>64</v>
      </c>
      <c r="Q110" s="265">
        <v>2</v>
      </c>
      <c r="R110" s="381" t="s">
        <v>110</v>
      </c>
      <c r="S110" s="381" t="s">
        <v>227</v>
      </c>
      <c r="T110" s="381" t="s">
        <v>211</v>
      </c>
      <c r="U110" s="200"/>
      <c r="V110" s="381" t="s">
        <v>228</v>
      </c>
    </row>
    <row r="111" spans="1:35" s="216" customFormat="1" ht="30" customHeight="1" x14ac:dyDescent="0.3">
      <c r="A111" s="189" t="s">
        <v>51</v>
      </c>
      <c r="B111" s="286" t="s">
        <v>16</v>
      </c>
      <c r="C111" s="369" t="s">
        <v>229</v>
      </c>
      <c r="D111" s="198"/>
      <c r="E111" s="170"/>
      <c r="F111" s="171"/>
      <c r="G111" s="198"/>
      <c r="H111" s="170"/>
      <c r="I111" s="171"/>
      <c r="J111" s="169">
        <v>0</v>
      </c>
      <c r="K111" s="170">
        <v>0</v>
      </c>
      <c r="L111" s="171">
        <v>3</v>
      </c>
      <c r="M111" s="169"/>
      <c r="N111" s="170"/>
      <c r="O111" s="171"/>
      <c r="P111" s="314" t="s">
        <v>64</v>
      </c>
      <c r="Q111" s="257">
        <v>3</v>
      </c>
      <c r="R111" s="390" t="s">
        <v>214</v>
      </c>
      <c r="S111" s="390" t="s">
        <v>230</v>
      </c>
      <c r="T111" s="391"/>
      <c r="U111" s="390" t="s">
        <v>231</v>
      </c>
      <c r="V111" s="373"/>
    </row>
    <row r="112" spans="1:35" s="216" customFormat="1" ht="30" customHeight="1" x14ac:dyDescent="0.3">
      <c r="A112" s="239" t="s">
        <v>51</v>
      </c>
      <c r="B112" s="285" t="s">
        <v>16</v>
      </c>
      <c r="C112" s="392" t="s">
        <v>232</v>
      </c>
      <c r="D112" s="198"/>
      <c r="E112" s="170"/>
      <c r="F112" s="171"/>
      <c r="G112" s="198"/>
      <c r="H112" s="170"/>
      <c r="I112" s="171"/>
      <c r="J112" s="169">
        <v>0</v>
      </c>
      <c r="K112" s="170">
        <v>0</v>
      </c>
      <c r="L112" s="171">
        <v>2</v>
      </c>
      <c r="M112" s="169"/>
      <c r="N112" s="170"/>
      <c r="O112" s="431"/>
      <c r="P112" s="207" t="s">
        <v>64</v>
      </c>
      <c r="Q112" s="257">
        <v>2</v>
      </c>
      <c r="R112" s="390" t="s">
        <v>221</v>
      </c>
      <c r="S112" s="356" t="s">
        <v>233</v>
      </c>
      <c r="T112" s="469"/>
      <c r="U112" s="258"/>
      <c r="V112" s="471"/>
    </row>
    <row r="113" spans="1:37" s="222" customFormat="1" ht="30" customHeight="1" x14ac:dyDescent="0.3">
      <c r="A113" s="466"/>
      <c r="B113" s="187" t="s">
        <v>16</v>
      </c>
      <c r="C113" s="467" t="s">
        <v>149</v>
      </c>
      <c r="D113" s="198"/>
      <c r="E113" s="170" t="s">
        <v>100</v>
      </c>
      <c r="F113" s="171"/>
      <c r="G113" s="198"/>
      <c r="H113" s="170" t="s">
        <v>100</v>
      </c>
      <c r="I113" s="171"/>
      <c r="J113" s="169"/>
      <c r="K113" s="170" t="s">
        <v>100</v>
      </c>
      <c r="L113" s="171"/>
      <c r="M113" s="169"/>
      <c r="N113" s="170" t="s">
        <v>100</v>
      </c>
      <c r="O113" s="431"/>
      <c r="P113" s="207" t="s">
        <v>18</v>
      </c>
      <c r="Q113" s="257" t="s">
        <v>150</v>
      </c>
      <c r="R113" s="272" t="s">
        <v>151</v>
      </c>
      <c r="S113" s="468" t="s">
        <v>152</v>
      </c>
      <c r="T113" s="542" t="s">
        <v>153</v>
      </c>
      <c r="U113" s="438"/>
      <c r="V113" s="183"/>
    </row>
    <row r="114" spans="1:37" s="243" customFormat="1" ht="39.6" x14ac:dyDescent="0.3">
      <c r="A114" s="200"/>
      <c r="B114" s="304" t="s">
        <v>16</v>
      </c>
      <c r="C114" s="200" t="s">
        <v>154</v>
      </c>
      <c r="D114" s="198"/>
      <c r="E114" s="170"/>
      <c r="F114" s="171"/>
      <c r="G114" s="198"/>
      <c r="H114" s="170"/>
      <c r="I114" s="171"/>
      <c r="J114" s="169"/>
      <c r="K114" s="170"/>
      <c r="L114" s="171"/>
      <c r="M114" s="195"/>
      <c r="N114" s="196" t="s">
        <v>100</v>
      </c>
      <c r="O114" s="197"/>
      <c r="P114" s="304" t="s">
        <v>18</v>
      </c>
      <c r="Q114" s="307" t="s">
        <v>155</v>
      </c>
      <c r="R114" s="200" t="s">
        <v>156</v>
      </c>
      <c r="S114" s="200" t="s">
        <v>157</v>
      </c>
      <c r="T114" s="278" t="s">
        <v>158</v>
      </c>
      <c r="U114" s="200"/>
      <c r="V114" s="308" t="s">
        <v>159</v>
      </c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6"/>
    </row>
    <row r="115" spans="1:37" s="216" customFormat="1" ht="30" customHeight="1" x14ac:dyDescent="0.3">
      <c r="A115" s="281"/>
      <c r="B115" s="332"/>
      <c r="C115" s="393" t="s">
        <v>59</v>
      </c>
      <c r="D115" s="198">
        <f>SUMIF(A96:A114,"k1",Q96:Q114)</f>
        <v>10</v>
      </c>
      <c r="E115" s="170"/>
      <c r="F115" s="171"/>
      <c r="G115" s="198">
        <f>SUMIF(A96:A114,"k2",Q96:Q114)</f>
        <v>13</v>
      </c>
      <c r="H115" s="170"/>
      <c r="I115" s="171"/>
      <c r="J115" s="169">
        <f>SUMIF(A96:A114,"k3",Q96:Q114)</f>
        <v>5</v>
      </c>
      <c r="K115" s="170"/>
      <c r="L115" s="171"/>
      <c r="M115" s="169">
        <f>SUMIF(A96:A114,"k4",Q96:Q114)</f>
        <v>0</v>
      </c>
      <c r="N115" s="170"/>
      <c r="O115" s="431"/>
      <c r="P115" s="394">
        <f t="shared" ref="P115:P120" si="2">SUM(D115:O115)</f>
        <v>28</v>
      </c>
      <c r="Q115" s="310">
        <f>SUMIF(B96:B114,"Comp",Q96:Q114)</f>
        <v>28</v>
      </c>
      <c r="R115" s="332"/>
      <c r="S115" s="332"/>
      <c r="T115" s="332"/>
      <c r="U115" s="332"/>
      <c r="V115" s="311"/>
    </row>
    <row r="116" spans="1:37" s="216" customFormat="1" ht="30" customHeight="1" thickBot="1" x14ac:dyDescent="0.35">
      <c r="A116" s="281"/>
      <c r="B116" s="359"/>
      <c r="C116" s="360" t="s">
        <v>60</v>
      </c>
      <c r="D116" s="487">
        <f>SUMIF(A96:A114,"nk1",Q96:Q114)</f>
        <v>15</v>
      </c>
      <c r="E116" s="488"/>
      <c r="F116" s="489"/>
      <c r="G116" s="490">
        <f>SUMIF(A96:A114,"nk2",Q96:Q114)</f>
        <v>13</v>
      </c>
      <c r="H116" s="488"/>
      <c r="I116" s="489"/>
      <c r="J116" s="487">
        <f>SUMIF(A96:A114,"nk3",Q96:Q114)</f>
        <v>5</v>
      </c>
      <c r="K116" s="488"/>
      <c r="L116" s="489"/>
      <c r="M116" s="487">
        <f>SUMIF(A96:A114,"nk4",Q96:Q114)</f>
        <v>0</v>
      </c>
      <c r="N116" s="488"/>
      <c r="O116" s="491"/>
      <c r="P116" s="245">
        <f t="shared" si="2"/>
        <v>33</v>
      </c>
      <c r="Q116" s="252">
        <f>SUMIF(B96:B114,"C/E",Q96:Q114)</f>
        <v>33</v>
      </c>
      <c r="R116" s="332"/>
      <c r="S116" s="332"/>
      <c r="T116" s="332"/>
      <c r="U116" s="332"/>
      <c r="V116" s="311"/>
    </row>
    <row r="117" spans="1:37" s="216" customFormat="1" ht="44.25" customHeight="1" x14ac:dyDescent="0.3">
      <c r="A117" s="315"/>
      <c r="B117" s="316"/>
      <c r="C117" s="317" t="s">
        <v>160</v>
      </c>
      <c r="D117" s="492">
        <f>SUM(D115,D14,D30,D129)</f>
        <v>12</v>
      </c>
      <c r="E117" s="493"/>
      <c r="F117" s="494"/>
      <c r="G117" s="492">
        <f>SUM(G115,G14,G30,G129)</f>
        <v>17</v>
      </c>
      <c r="H117" s="493"/>
      <c r="I117" s="494"/>
      <c r="J117" s="495">
        <f>SUM(J115,J14,J30,J129)</f>
        <v>20</v>
      </c>
      <c r="K117" s="493"/>
      <c r="L117" s="494"/>
      <c r="M117" s="495">
        <f>SUM(M115,M14,M30,M129)</f>
        <v>20</v>
      </c>
      <c r="N117" s="493"/>
      <c r="O117" s="496"/>
      <c r="P117" s="318">
        <f t="shared" si="2"/>
        <v>69</v>
      </c>
      <c r="Q117" s="319">
        <f>SUM(Q115,Q14,Q30,Q129)</f>
        <v>69</v>
      </c>
      <c r="R117" s="320"/>
      <c r="S117" s="316"/>
      <c r="T117" s="321"/>
      <c r="U117" s="316"/>
      <c r="V117" s="316"/>
    </row>
    <row r="118" spans="1:37" s="216" customFormat="1" ht="41.25" customHeight="1" x14ac:dyDescent="0.3">
      <c r="A118" s="315"/>
      <c r="B118" s="316"/>
      <c r="C118" s="322" t="s">
        <v>161</v>
      </c>
      <c r="D118" s="198">
        <f>SUM(D116,D15,D31)</f>
        <v>31</v>
      </c>
      <c r="E118" s="170"/>
      <c r="F118" s="171"/>
      <c r="G118" s="198">
        <f>SUM(G116,G15,G31)</f>
        <v>33</v>
      </c>
      <c r="H118" s="170"/>
      <c r="I118" s="171"/>
      <c r="J118" s="169">
        <f>SUM(J116,J15,J31)</f>
        <v>19</v>
      </c>
      <c r="K118" s="170"/>
      <c r="L118" s="171"/>
      <c r="M118" s="169">
        <f>SUM(M116,M15,M31)</f>
        <v>6</v>
      </c>
      <c r="N118" s="170"/>
      <c r="O118" s="431"/>
      <c r="P118" s="324">
        <f t="shared" si="2"/>
        <v>89</v>
      </c>
      <c r="Q118" s="328">
        <f>SUM(Q116,Q15,Q31)</f>
        <v>89</v>
      </c>
      <c r="R118" s="320"/>
      <c r="S118" s="316"/>
      <c r="T118" s="321"/>
      <c r="U118" s="316"/>
      <c r="V118" s="316"/>
    </row>
    <row r="119" spans="1:37" s="216" customFormat="1" ht="43.5" customHeight="1" x14ac:dyDescent="0.3">
      <c r="A119" s="315"/>
      <c r="B119" s="316"/>
      <c r="C119" s="326" t="s">
        <v>162</v>
      </c>
      <c r="D119" s="497">
        <f>SUM(D115,D14,D40,D129)</f>
        <v>12</v>
      </c>
      <c r="E119" s="498"/>
      <c r="F119" s="499"/>
      <c r="G119" s="497">
        <f>SUM(G115,G14,G40,G129)</f>
        <v>20</v>
      </c>
      <c r="H119" s="498"/>
      <c r="I119" s="499"/>
      <c r="J119" s="500">
        <f>SUM(J115,J14,J40,J129)</f>
        <v>20</v>
      </c>
      <c r="K119" s="498"/>
      <c r="L119" s="499"/>
      <c r="M119" s="500">
        <f>SUM(M115,M14,M40,M129)</f>
        <v>23</v>
      </c>
      <c r="N119" s="498"/>
      <c r="O119" s="501"/>
      <c r="P119" s="324">
        <f t="shared" si="2"/>
        <v>75</v>
      </c>
      <c r="Q119" s="328">
        <f>SUM(Q115,Q14,Q40,Q129)</f>
        <v>75</v>
      </c>
      <c r="R119" s="320"/>
      <c r="S119" s="316"/>
      <c r="T119" s="321"/>
      <c r="U119" s="316"/>
      <c r="V119" s="316"/>
    </row>
    <row r="120" spans="1:37" s="216" customFormat="1" ht="40.200000000000003" customHeight="1" thickBot="1" x14ac:dyDescent="0.35">
      <c r="A120" s="315"/>
      <c r="B120" s="316"/>
      <c r="C120" s="329" t="s">
        <v>163</v>
      </c>
      <c r="D120" s="487">
        <f>SUM(D116,D15,D41)</f>
        <v>28</v>
      </c>
      <c r="E120" s="488"/>
      <c r="F120" s="489"/>
      <c r="G120" s="490">
        <f>SUM(G116,G15,G41)</f>
        <v>27</v>
      </c>
      <c r="H120" s="488"/>
      <c r="I120" s="489"/>
      <c r="J120" s="487">
        <f>SUM(J116,J15,J41)</f>
        <v>15</v>
      </c>
      <c r="K120" s="488"/>
      <c r="L120" s="489"/>
      <c r="M120" s="487">
        <f>SUM(M116,M15,M41)</f>
        <v>4</v>
      </c>
      <c r="N120" s="488"/>
      <c r="O120" s="491"/>
      <c r="P120" s="330">
        <f t="shared" si="2"/>
        <v>74</v>
      </c>
      <c r="Q120" s="331">
        <f>SUM(Q116,Q15,Q41)</f>
        <v>74</v>
      </c>
      <c r="R120" s="316"/>
      <c r="S120" s="316"/>
      <c r="T120" s="316"/>
      <c r="U120" s="316"/>
      <c r="V120" s="316"/>
    </row>
    <row r="121" spans="1:37" ht="4.2" customHeight="1" x14ac:dyDescent="0.3">
      <c r="A121" s="38"/>
      <c r="B121" s="39"/>
      <c r="C121" s="40"/>
      <c r="D121" s="41"/>
      <c r="E121" s="34"/>
      <c r="F121" s="34"/>
      <c r="G121" s="41"/>
      <c r="H121" s="34"/>
      <c r="I121" s="34"/>
      <c r="J121" s="41"/>
      <c r="K121" s="34"/>
      <c r="L121" s="34"/>
      <c r="M121" s="41"/>
      <c r="N121" s="34"/>
      <c r="O121" s="34"/>
      <c r="P121" s="42"/>
      <c r="Q121" s="41"/>
      <c r="R121" s="39"/>
      <c r="S121" s="39"/>
      <c r="T121" s="39"/>
      <c r="U121" s="39"/>
      <c r="V121" s="39"/>
    </row>
    <row r="122" spans="1:37" ht="30" customHeight="1" x14ac:dyDescent="0.3">
      <c r="A122" s="574" t="s">
        <v>234</v>
      </c>
      <c r="B122" s="575"/>
      <c r="C122" s="575"/>
      <c r="D122" s="575"/>
      <c r="E122" s="575"/>
      <c r="F122" s="575"/>
      <c r="G122" s="575"/>
      <c r="H122" s="575"/>
      <c r="I122" s="575"/>
      <c r="J122" s="575"/>
      <c r="K122" s="575"/>
      <c r="L122" s="575"/>
      <c r="M122" s="575"/>
      <c r="N122" s="575"/>
      <c r="O122" s="575"/>
      <c r="P122" s="575"/>
      <c r="Q122" s="575"/>
      <c r="R122" s="575"/>
      <c r="S122" s="575"/>
      <c r="T122" s="575"/>
      <c r="U122" s="575"/>
      <c r="V122" s="576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7" ht="30" customHeight="1" x14ac:dyDescent="0.3">
      <c r="A123" s="15" t="s">
        <v>26</v>
      </c>
      <c r="B123" s="45" t="s">
        <v>27</v>
      </c>
      <c r="C123" s="88" t="s">
        <v>235</v>
      </c>
      <c r="D123" s="169"/>
      <c r="E123" s="170"/>
      <c r="F123" s="171"/>
      <c r="G123" s="48"/>
      <c r="H123" s="46" t="s">
        <v>100</v>
      </c>
      <c r="I123" s="47"/>
      <c r="J123" s="169"/>
      <c r="K123" s="170"/>
      <c r="L123" s="171"/>
      <c r="M123" s="169"/>
      <c r="N123" s="170"/>
      <c r="O123" s="171"/>
      <c r="P123" s="47" t="s">
        <v>236</v>
      </c>
      <c r="Q123" s="138">
        <v>0</v>
      </c>
      <c r="R123" s="88" t="s">
        <v>176</v>
      </c>
      <c r="S123" s="48" t="s">
        <v>237</v>
      </c>
      <c r="T123" s="139" t="s">
        <v>238</v>
      </c>
      <c r="U123" s="34"/>
      <c r="V123" s="88" t="s">
        <v>239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7" s="105" customFormat="1" ht="30" customHeight="1" x14ac:dyDescent="0.3">
      <c r="A124" s="181" t="s">
        <v>204</v>
      </c>
      <c r="B124" s="182" t="s">
        <v>27</v>
      </c>
      <c r="C124" s="183" t="s">
        <v>240</v>
      </c>
      <c r="D124" s="198"/>
      <c r="E124" s="170"/>
      <c r="F124" s="171"/>
      <c r="G124" s="198"/>
      <c r="H124" s="170"/>
      <c r="I124" s="171"/>
      <c r="J124" s="169">
        <v>0</v>
      </c>
      <c r="K124" s="170">
        <v>15</v>
      </c>
      <c r="L124" s="171">
        <v>0</v>
      </c>
      <c r="M124" s="204"/>
      <c r="N124" s="46"/>
      <c r="O124" s="47"/>
      <c r="P124" s="184" t="s">
        <v>64</v>
      </c>
      <c r="Q124" s="184">
        <v>15</v>
      </c>
      <c r="R124" s="183" t="s">
        <v>151</v>
      </c>
      <c r="S124" s="183" t="s">
        <v>241</v>
      </c>
      <c r="T124" s="185" t="s">
        <v>118</v>
      </c>
      <c r="U124" s="186"/>
      <c r="V124" s="183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</row>
    <row r="125" spans="1:37" s="105" customFormat="1" ht="30" customHeight="1" x14ac:dyDescent="0.3">
      <c r="A125" s="187" t="s">
        <v>33</v>
      </c>
      <c r="B125" s="188" t="s">
        <v>27</v>
      </c>
      <c r="C125" s="183" t="s">
        <v>242</v>
      </c>
      <c r="D125" s="195"/>
      <c r="E125" s="196"/>
      <c r="F125" s="197"/>
      <c r="G125" s="204"/>
      <c r="H125" s="46"/>
      <c r="I125" s="47"/>
      <c r="J125" s="204"/>
      <c r="K125" s="46"/>
      <c r="L125" s="47"/>
      <c r="M125" s="169">
        <v>0</v>
      </c>
      <c r="N125" s="170">
        <v>15</v>
      </c>
      <c r="O125" s="171">
        <v>0</v>
      </c>
      <c r="P125" s="184" t="s">
        <v>64</v>
      </c>
      <c r="Q125" s="184">
        <v>15</v>
      </c>
      <c r="R125" s="183" t="s">
        <v>151</v>
      </c>
      <c r="S125" s="183" t="s">
        <v>243</v>
      </c>
      <c r="T125" s="185" t="s">
        <v>240</v>
      </c>
      <c r="U125" s="186"/>
      <c r="V125" s="183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</row>
    <row r="126" spans="1:37" ht="30" customHeight="1" x14ac:dyDescent="0.3">
      <c r="A126" s="18" t="s">
        <v>33</v>
      </c>
      <c r="B126" s="147" t="s">
        <v>27</v>
      </c>
      <c r="C126" s="17" t="s">
        <v>244</v>
      </c>
      <c r="D126" s="166"/>
      <c r="E126" s="167"/>
      <c r="F126" s="168"/>
      <c r="G126" s="205"/>
      <c r="H126" s="167"/>
      <c r="I126" s="168"/>
      <c r="J126" s="166"/>
      <c r="K126" s="167"/>
      <c r="L126" s="168"/>
      <c r="M126" s="204"/>
      <c r="N126" s="46" t="s">
        <v>100</v>
      </c>
      <c r="O126" s="47"/>
      <c r="P126" s="123" t="s">
        <v>245</v>
      </c>
      <c r="Q126" s="18">
        <v>0</v>
      </c>
      <c r="R126" s="17" t="s">
        <v>151</v>
      </c>
      <c r="S126" s="113" t="s">
        <v>246</v>
      </c>
      <c r="T126" s="19" t="s">
        <v>247</v>
      </c>
      <c r="U126" s="17"/>
      <c r="V126" s="1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7" ht="30" customHeight="1" x14ac:dyDescent="0.3">
      <c r="A127" s="18" t="s">
        <v>33</v>
      </c>
      <c r="B127" s="147" t="s">
        <v>27</v>
      </c>
      <c r="C127" s="17" t="s">
        <v>248</v>
      </c>
      <c r="D127" s="166"/>
      <c r="E127" s="167"/>
      <c r="F127" s="168"/>
      <c r="G127" s="205"/>
      <c r="H127" s="167"/>
      <c r="I127" s="168"/>
      <c r="J127" s="166"/>
      <c r="K127" s="167"/>
      <c r="L127" s="168"/>
      <c r="M127" s="169"/>
      <c r="N127" s="170" t="s">
        <v>100</v>
      </c>
      <c r="O127" s="171"/>
      <c r="P127" s="123" t="s">
        <v>249</v>
      </c>
      <c r="Q127" s="18">
        <v>0</v>
      </c>
      <c r="R127" s="17" t="s">
        <v>151</v>
      </c>
      <c r="S127" s="113" t="s">
        <v>250</v>
      </c>
      <c r="T127" s="19" t="s">
        <v>251</v>
      </c>
      <c r="U127" s="17"/>
      <c r="V127" s="109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7" s="178" customFormat="1" ht="30" customHeight="1" x14ac:dyDescent="0.3">
      <c r="A128" s="189"/>
      <c r="B128" s="189" t="s">
        <v>252</v>
      </c>
      <c r="C128" s="190" t="s">
        <v>253</v>
      </c>
      <c r="D128" s="169"/>
      <c r="E128" s="170"/>
      <c r="F128" s="171" t="s">
        <v>100</v>
      </c>
      <c r="G128" s="169"/>
      <c r="H128" s="170"/>
      <c r="I128" s="171" t="s">
        <v>100</v>
      </c>
      <c r="J128" s="169"/>
      <c r="K128" s="170"/>
      <c r="L128" s="171" t="s">
        <v>100</v>
      </c>
      <c r="M128" s="169"/>
      <c r="N128" s="170"/>
      <c r="O128" s="171" t="s">
        <v>100</v>
      </c>
      <c r="P128" s="189" t="s">
        <v>64</v>
      </c>
      <c r="Q128" s="191" t="s">
        <v>254</v>
      </c>
      <c r="R128" s="200" t="s">
        <v>255</v>
      </c>
      <c r="S128" s="190" t="s">
        <v>256</v>
      </c>
      <c r="T128" s="192" t="s">
        <v>257</v>
      </c>
      <c r="U128" s="193"/>
      <c r="V128" s="194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</row>
    <row r="129" spans="1:37" ht="30" customHeight="1" x14ac:dyDescent="0.3">
      <c r="A129" s="3"/>
      <c r="B129" s="12"/>
      <c r="C129" s="22" t="s">
        <v>59</v>
      </c>
      <c r="D129" s="45">
        <f>SUMIF(A106:A128,"k1",Q106:Q128)</f>
        <v>0</v>
      </c>
      <c r="E129" s="164"/>
      <c r="F129" s="165"/>
      <c r="G129" s="128">
        <f>SUMIF(A106:A128,"k2",Q106:Q128)</f>
        <v>0</v>
      </c>
      <c r="H129" s="164"/>
      <c r="I129" s="165"/>
      <c r="J129" s="45">
        <f>SUMIF(A106:A128,"k3",Q106:Q128)</f>
        <v>15</v>
      </c>
      <c r="K129" s="164"/>
      <c r="L129" s="165"/>
      <c r="M129" s="45">
        <f>SUMIF(A106:A128,"k4",Q106:Q128)</f>
        <v>15</v>
      </c>
      <c r="N129" s="164"/>
      <c r="O129" s="165"/>
      <c r="P129" s="24">
        <f>SUM(D129:O129)</f>
        <v>30</v>
      </c>
      <c r="Q129" s="25">
        <f>SUMIF(B106:B128,"Comp",Q106:Q128)</f>
        <v>30</v>
      </c>
      <c r="R129" s="12"/>
      <c r="S129" s="12"/>
      <c r="T129" s="12"/>
      <c r="U129" s="12"/>
      <c r="V129" s="6"/>
    </row>
    <row r="130" spans="1:37" ht="22.95" customHeight="1" x14ac:dyDescent="0.3">
      <c r="A130" s="148"/>
      <c r="B130" s="149"/>
      <c r="C130" s="150"/>
      <c r="D130" s="151"/>
      <c r="E130" s="149"/>
      <c r="F130" s="149"/>
      <c r="G130" s="151"/>
      <c r="H130" s="149"/>
      <c r="I130" s="149"/>
      <c r="J130" s="151"/>
      <c r="K130" s="149"/>
      <c r="L130" s="149"/>
      <c r="M130" s="151"/>
      <c r="N130" s="149"/>
      <c r="O130" s="149"/>
      <c r="P130" s="152"/>
      <c r="Q130" s="152"/>
      <c r="R130" s="149"/>
      <c r="S130" s="149"/>
      <c r="T130" s="149"/>
      <c r="U130" s="149"/>
      <c r="V130" s="153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</row>
    <row r="131" spans="1:37" ht="30" customHeight="1" x14ac:dyDescent="0.3">
      <c r="A131" s="552" t="s">
        <v>258</v>
      </c>
      <c r="B131" s="552"/>
      <c r="C131" s="552"/>
      <c r="D131" s="552"/>
      <c r="E131" s="552"/>
      <c r="F131" s="552"/>
      <c r="G131" s="552"/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  <c r="T131" s="552"/>
      <c r="U131" s="552"/>
      <c r="V131" s="552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7" ht="30" customHeight="1" x14ac:dyDescent="0.3">
      <c r="A132" s="26"/>
      <c r="B132" s="15" t="s">
        <v>16</v>
      </c>
      <c r="C132" s="69" t="s">
        <v>259</v>
      </c>
      <c r="D132" s="85">
        <v>0</v>
      </c>
      <c r="E132" s="83">
        <v>2</v>
      </c>
      <c r="F132" s="84">
        <v>0</v>
      </c>
      <c r="G132" s="83"/>
      <c r="H132" s="83"/>
      <c r="I132" s="84"/>
      <c r="J132" s="85"/>
      <c r="K132" s="83"/>
      <c r="L132" s="84"/>
      <c r="M132" s="85"/>
      <c r="N132" s="83"/>
      <c r="O132" s="83"/>
      <c r="P132" s="546" t="s">
        <v>260</v>
      </c>
      <c r="Q132" s="546">
        <v>0</v>
      </c>
      <c r="R132" s="203" t="s">
        <v>261</v>
      </c>
      <c r="S132" s="547" t="s">
        <v>262</v>
      </c>
      <c r="T132" s="569" t="s">
        <v>263</v>
      </c>
      <c r="U132" s="71"/>
      <c r="V132" s="548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7" ht="30" customHeight="1" x14ac:dyDescent="0.3">
      <c r="A133" s="20"/>
      <c r="B133" s="15" t="s">
        <v>16</v>
      </c>
      <c r="C133" s="27" t="s">
        <v>264</v>
      </c>
      <c r="D133" s="74">
        <v>0</v>
      </c>
      <c r="E133" s="206">
        <v>2</v>
      </c>
      <c r="F133" s="75">
        <v>0</v>
      </c>
      <c r="G133" s="74"/>
      <c r="H133" s="36"/>
      <c r="I133" s="75"/>
      <c r="J133" s="74"/>
      <c r="K133" s="36"/>
      <c r="L133" s="75"/>
      <c r="M133" s="74"/>
      <c r="N133" s="36"/>
      <c r="O133" s="75"/>
      <c r="P133" s="26" t="s">
        <v>260</v>
      </c>
      <c r="Q133" s="26">
        <v>0</v>
      </c>
      <c r="R133" s="70" t="s">
        <v>261</v>
      </c>
      <c r="S133" s="73" t="s">
        <v>265</v>
      </c>
      <c r="T133" s="569"/>
      <c r="U133" s="72"/>
      <c r="V133" s="28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7" s="162" customFormat="1" ht="30" customHeight="1" x14ac:dyDescent="0.25">
      <c r="A134" s="53"/>
      <c r="B134" s="67" t="s">
        <v>16</v>
      </c>
      <c r="C134" s="60" t="s">
        <v>266</v>
      </c>
      <c r="D134" s="56">
        <v>0</v>
      </c>
      <c r="E134" s="57">
        <v>2</v>
      </c>
      <c r="F134" s="58">
        <v>0</v>
      </c>
      <c r="G134" s="57"/>
      <c r="H134" s="57"/>
      <c r="I134" s="58"/>
      <c r="J134" s="133"/>
      <c r="K134" s="173"/>
      <c r="L134" s="174"/>
      <c r="M134" s="56"/>
      <c r="N134" s="57"/>
      <c r="O134" s="58"/>
      <c r="P134" s="54" t="s">
        <v>260</v>
      </c>
      <c r="Q134" s="53">
        <v>0</v>
      </c>
      <c r="R134" s="60" t="s">
        <v>261</v>
      </c>
      <c r="S134" s="62" t="s">
        <v>267</v>
      </c>
      <c r="T134" s="570"/>
      <c r="U134" s="68"/>
      <c r="V134" s="61"/>
      <c r="W134" s="44"/>
      <c r="X134" s="44"/>
      <c r="Y134" s="44"/>
      <c r="Z134" s="44"/>
      <c r="AA134" s="44"/>
      <c r="AB134" s="44"/>
      <c r="AC134" s="44"/>
    </row>
    <row r="135" spans="1:37" ht="24" customHeight="1" x14ac:dyDescent="0.3">
      <c r="A135" s="7"/>
      <c r="B135" s="10"/>
      <c r="C135" s="2"/>
      <c r="D135" s="2"/>
      <c r="E135" s="2"/>
      <c r="F135" s="2"/>
      <c r="G135" s="2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2"/>
      <c r="S135" s="52"/>
      <c r="T135" s="52"/>
      <c r="U135" s="2"/>
      <c r="V135" s="2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7" ht="30" customHeight="1" x14ac:dyDescent="0.3">
      <c r="A136" s="571" t="s">
        <v>268</v>
      </c>
      <c r="B136" s="572"/>
      <c r="C136" s="572"/>
      <c r="D136" s="572"/>
      <c r="E136" s="572"/>
      <c r="F136" s="572"/>
      <c r="G136" s="572"/>
      <c r="H136" s="572"/>
      <c r="I136" s="572"/>
      <c r="J136" s="572"/>
      <c r="K136" s="572"/>
      <c r="L136" s="572"/>
      <c r="M136" s="572"/>
      <c r="N136" s="572"/>
      <c r="O136" s="572"/>
      <c r="P136" s="572"/>
      <c r="Q136" s="572"/>
      <c r="R136" s="572"/>
      <c r="S136" s="572"/>
      <c r="T136" s="572"/>
      <c r="U136" s="572"/>
      <c r="V136" s="573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7" ht="30" customHeight="1" x14ac:dyDescent="0.3">
      <c r="A137" s="20" t="s">
        <v>21</v>
      </c>
      <c r="B137" s="20" t="s">
        <v>252</v>
      </c>
      <c r="C137" s="17" t="s">
        <v>269</v>
      </c>
      <c r="D137" s="55"/>
      <c r="E137" s="107"/>
      <c r="F137" s="51"/>
      <c r="G137" s="154">
        <v>0</v>
      </c>
      <c r="H137" s="155">
        <v>2</v>
      </c>
      <c r="I137" s="156">
        <v>0</v>
      </c>
      <c r="J137" s="55"/>
      <c r="K137" s="107"/>
      <c r="L137" s="51"/>
      <c r="M137" s="55"/>
      <c r="N137" s="107"/>
      <c r="O137" s="51"/>
      <c r="P137" s="20" t="s">
        <v>64</v>
      </c>
      <c r="Q137" s="20">
        <v>0</v>
      </c>
      <c r="R137" s="201" t="s">
        <v>65</v>
      </c>
      <c r="S137" s="17" t="s">
        <v>270</v>
      </c>
      <c r="T137" s="17"/>
      <c r="U137" s="17"/>
      <c r="V137" s="2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7" ht="30" customHeight="1" x14ac:dyDescent="0.3">
      <c r="A138" s="20" t="s">
        <v>43</v>
      </c>
      <c r="B138" s="55" t="s">
        <v>252</v>
      </c>
      <c r="C138" s="16" t="s">
        <v>271</v>
      </c>
      <c r="D138" s="5">
        <v>0</v>
      </c>
      <c r="E138" s="5">
        <v>2</v>
      </c>
      <c r="F138" s="5">
        <v>0</v>
      </c>
      <c r="G138" s="55"/>
      <c r="H138" s="107"/>
      <c r="I138" s="51"/>
      <c r="J138" s="55"/>
      <c r="K138" s="107"/>
      <c r="L138" s="51"/>
      <c r="M138" s="55"/>
      <c r="N138" s="107"/>
      <c r="O138" s="51"/>
      <c r="P138" s="20" t="s">
        <v>64</v>
      </c>
      <c r="Q138" s="20">
        <v>0</v>
      </c>
      <c r="R138" s="202" t="s">
        <v>65</v>
      </c>
      <c r="S138" s="17" t="s">
        <v>272</v>
      </c>
      <c r="T138" s="113"/>
      <c r="U138" s="17"/>
      <c r="V138" s="2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7" ht="30" customHeight="1" x14ac:dyDescent="0.3">
      <c r="A139" s="26"/>
      <c r="B139" s="26" t="s">
        <v>252</v>
      </c>
      <c r="C139" s="16" t="s">
        <v>273</v>
      </c>
      <c r="D139" s="55"/>
      <c r="E139" s="107" t="s">
        <v>100</v>
      </c>
      <c r="F139" s="51"/>
      <c r="G139" s="55"/>
      <c r="H139" s="107" t="s">
        <v>100</v>
      </c>
      <c r="I139" s="51"/>
      <c r="J139" s="55"/>
      <c r="K139" s="107"/>
      <c r="L139" s="51"/>
      <c r="M139" s="55"/>
      <c r="N139" s="107"/>
      <c r="O139" s="51"/>
      <c r="P139" s="26" t="s">
        <v>64</v>
      </c>
      <c r="Q139" s="29" t="s">
        <v>254</v>
      </c>
      <c r="R139" s="16" t="s">
        <v>274</v>
      </c>
      <c r="S139" s="16" t="s">
        <v>275</v>
      </c>
      <c r="T139" s="16" t="s">
        <v>257</v>
      </c>
      <c r="U139" s="30"/>
      <c r="V139" s="3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7" ht="30" customHeight="1" x14ac:dyDescent="0.3">
      <c r="A140" s="3"/>
      <c r="B140" s="4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2"/>
      <c r="R140" s="2" t="s">
        <v>103</v>
      </c>
      <c r="S140" s="11"/>
      <c r="T140" s="2"/>
      <c r="U140" s="2"/>
      <c r="V140" s="2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7" ht="30" customHeight="1" x14ac:dyDescent="0.3">
      <c r="A141" s="553" t="s">
        <v>276</v>
      </c>
      <c r="B141" s="554"/>
      <c r="C141" s="554"/>
      <c r="D141" s="554"/>
      <c r="E141" s="554"/>
      <c r="F141" s="554"/>
      <c r="G141" s="554"/>
      <c r="H141" s="554"/>
      <c r="I141" s="554"/>
      <c r="J141" s="554"/>
      <c r="K141" s="554"/>
      <c r="L141" s="554"/>
      <c r="M141" s="554"/>
      <c r="N141" s="554"/>
      <c r="O141" s="554"/>
      <c r="P141" s="554"/>
      <c r="Q141" s="554"/>
      <c r="R141" s="554"/>
      <c r="S141" s="554"/>
      <c r="T141" s="554"/>
      <c r="U141" s="554"/>
      <c r="V141" s="555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7" s="105" customFormat="1" ht="52.8" x14ac:dyDescent="0.3">
      <c r="A142" s="59"/>
      <c r="B142" s="163" t="s">
        <v>252</v>
      </c>
      <c r="C142" s="59" t="s">
        <v>277</v>
      </c>
      <c r="D142" s="60"/>
      <c r="E142" s="159"/>
      <c r="F142" s="160"/>
      <c r="G142" s="60"/>
      <c r="H142" s="159"/>
      <c r="I142" s="160"/>
      <c r="J142" s="60"/>
      <c r="K142" s="159"/>
      <c r="L142" s="160"/>
      <c r="M142" s="60"/>
      <c r="N142" s="159" t="s">
        <v>100</v>
      </c>
      <c r="O142" s="160"/>
      <c r="P142" s="92" t="s">
        <v>18</v>
      </c>
      <c r="Q142" s="92">
        <v>2</v>
      </c>
      <c r="R142" s="59" t="s">
        <v>156</v>
      </c>
      <c r="S142" s="59" t="s">
        <v>278</v>
      </c>
      <c r="T142" s="59" t="s">
        <v>279</v>
      </c>
      <c r="U142" s="59"/>
      <c r="V142" s="161" t="s">
        <v>280</v>
      </c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162"/>
    </row>
    <row r="143" spans="1:37" ht="30" customHeight="1" x14ac:dyDescent="0.3">
      <c r="A143" s="5"/>
      <c r="B143" s="13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6"/>
      <c r="Q143" s="6"/>
      <c r="R143" s="6"/>
      <c r="S143" s="6"/>
      <c r="T143" s="6"/>
      <c r="U143" s="12"/>
      <c r="V143" s="14"/>
    </row>
    <row r="144" spans="1:37" ht="30" customHeight="1" x14ac:dyDescent="0.3">
      <c r="A144" s="5"/>
      <c r="B144" s="13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6"/>
      <c r="Q144" s="6"/>
      <c r="R144" s="6"/>
      <c r="S144" s="6"/>
      <c r="T144" s="6"/>
      <c r="U144" s="12"/>
      <c r="V144" s="14"/>
    </row>
    <row r="145" spans="1:22" ht="30" customHeight="1" x14ac:dyDescent="0.3">
      <c r="A145" s="5"/>
      <c r="B145" s="13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6"/>
      <c r="Q145" s="6"/>
      <c r="R145" s="6"/>
      <c r="S145" s="6"/>
      <c r="T145" s="6"/>
      <c r="U145" s="12"/>
      <c r="V145" s="14"/>
    </row>
    <row r="146" spans="1:22" ht="30" customHeight="1" x14ac:dyDescent="0.3">
      <c r="A146" s="5"/>
      <c r="B146" s="13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6"/>
      <c r="Q146" s="6"/>
      <c r="R146" s="6"/>
      <c r="S146" s="6"/>
      <c r="T146" s="6"/>
      <c r="U146" s="12"/>
      <c r="V146" s="14"/>
    </row>
    <row r="147" spans="1:22" ht="30" customHeight="1" x14ac:dyDescent="0.3">
      <c r="A147" s="5"/>
      <c r="B147" s="13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6"/>
      <c r="Q147" s="6"/>
      <c r="R147" s="6"/>
      <c r="S147" s="6"/>
      <c r="T147" s="6"/>
      <c r="U147" s="12"/>
      <c r="V147" s="14"/>
    </row>
    <row r="148" spans="1:22" ht="15.75" customHeight="1" x14ac:dyDescent="0.3">
      <c r="A148" s="180"/>
      <c r="S148" s="1"/>
    </row>
    <row r="149" spans="1:22" ht="15.75" customHeight="1" x14ac:dyDescent="0.3">
      <c r="A149" s="180"/>
      <c r="S149" s="1"/>
    </row>
    <row r="150" spans="1:22" ht="15.75" customHeight="1" x14ac:dyDescent="0.3">
      <c r="A150" s="180"/>
      <c r="S150" s="1"/>
    </row>
    <row r="151" spans="1:22" ht="15.75" customHeight="1" x14ac:dyDescent="0.3">
      <c r="A151" s="180"/>
      <c r="S151" s="1"/>
    </row>
    <row r="152" spans="1:22" ht="15.75" customHeight="1" x14ac:dyDescent="0.3">
      <c r="A152" s="180"/>
      <c r="S152" s="1"/>
    </row>
    <row r="153" spans="1:22" ht="15.75" customHeight="1" x14ac:dyDescent="0.3">
      <c r="A153" s="180"/>
      <c r="S153" s="1"/>
    </row>
    <row r="154" spans="1:22" ht="15.75" customHeight="1" x14ac:dyDescent="0.3">
      <c r="A154" s="180"/>
      <c r="S154" s="1"/>
    </row>
    <row r="155" spans="1:22" ht="15.75" customHeight="1" x14ac:dyDescent="0.3">
      <c r="A155" s="180"/>
      <c r="S155" s="1"/>
    </row>
    <row r="156" spans="1:22" ht="15.75" customHeight="1" x14ac:dyDescent="0.3">
      <c r="A156" s="180"/>
      <c r="S156" s="1"/>
    </row>
    <row r="157" spans="1:22" ht="15.75" customHeight="1" x14ac:dyDescent="0.3">
      <c r="A157" s="180"/>
      <c r="S157" s="1"/>
    </row>
    <row r="158" spans="1:22" ht="15.75" customHeight="1" x14ac:dyDescent="0.3">
      <c r="A158" s="180"/>
      <c r="S158" s="1"/>
    </row>
    <row r="159" spans="1:22" ht="15.75" customHeight="1" x14ac:dyDescent="0.3">
      <c r="A159" s="180"/>
      <c r="S159" s="1"/>
    </row>
    <row r="160" spans="1:22" ht="15.75" customHeight="1" x14ac:dyDescent="0.3">
      <c r="A160" s="180"/>
      <c r="S160" s="1"/>
    </row>
    <row r="161" spans="1:19" ht="15.75" customHeight="1" x14ac:dyDescent="0.3">
      <c r="A161" s="180"/>
      <c r="S161" s="1"/>
    </row>
    <row r="162" spans="1:19" ht="15.75" customHeight="1" x14ac:dyDescent="0.3">
      <c r="A162" s="180"/>
      <c r="S162" s="1"/>
    </row>
    <row r="163" spans="1:19" ht="15.75" customHeight="1" x14ac:dyDescent="0.3">
      <c r="A163" s="180"/>
      <c r="S163" s="1"/>
    </row>
    <row r="164" spans="1:19" ht="15.75" customHeight="1" x14ac:dyDescent="0.3">
      <c r="A164" s="180"/>
      <c r="S164" s="1"/>
    </row>
    <row r="165" spans="1:19" ht="15.75" customHeight="1" x14ac:dyDescent="0.3">
      <c r="A165" s="180"/>
      <c r="S165" s="1"/>
    </row>
    <row r="166" spans="1:19" ht="15.75" customHeight="1" x14ac:dyDescent="0.3">
      <c r="A166" s="180"/>
      <c r="S166" s="1"/>
    </row>
    <row r="167" spans="1:19" ht="15.75" customHeight="1" x14ac:dyDescent="0.3">
      <c r="A167" s="180"/>
      <c r="S167" s="1"/>
    </row>
    <row r="168" spans="1:19" ht="15.75" customHeight="1" x14ac:dyDescent="0.3">
      <c r="A168" s="180"/>
      <c r="S168" s="1"/>
    </row>
    <row r="169" spans="1:19" ht="15.75" customHeight="1" x14ac:dyDescent="0.3">
      <c r="A169" s="180"/>
      <c r="S169" s="1"/>
    </row>
    <row r="170" spans="1:19" ht="15.75" customHeight="1" x14ac:dyDescent="0.3">
      <c r="A170" s="180"/>
      <c r="S170" s="1"/>
    </row>
    <row r="171" spans="1:19" ht="15.75" customHeight="1" x14ac:dyDescent="0.3">
      <c r="A171" s="180"/>
      <c r="S171" s="1"/>
    </row>
    <row r="172" spans="1:19" ht="15.75" customHeight="1" x14ac:dyDescent="0.3">
      <c r="A172" s="180"/>
      <c r="S172" s="1"/>
    </row>
    <row r="173" spans="1:19" ht="15.75" customHeight="1" x14ac:dyDescent="0.3">
      <c r="A173" s="180"/>
      <c r="S173" s="1"/>
    </row>
    <row r="174" spans="1:19" ht="15.75" customHeight="1" x14ac:dyDescent="0.3">
      <c r="A174" s="180"/>
      <c r="S174" s="1"/>
    </row>
    <row r="175" spans="1:19" ht="15.75" customHeight="1" x14ac:dyDescent="0.3">
      <c r="A175" s="180"/>
      <c r="S175" s="1"/>
    </row>
    <row r="176" spans="1:19" ht="15.75" customHeight="1" x14ac:dyDescent="0.3">
      <c r="A176" s="180"/>
      <c r="S176" s="1"/>
    </row>
    <row r="177" spans="1:19" ht="15.75" customHeight="1" x14ac:dyDescent="0.3">
      <c r="A177" s="180"/>
      <c r="S177" s="1"/>
    </row>
    <row r="178" spans="1:19" ht="15.75" customHeight="1" x14ac:dyDescent="0.3">
      <c r="A178" s="180"/>
      <c r="S178" s="1"/>
    </row>
    <row r="179" spans="1:19" ht="15.75" customHeight="1" x14ac:dyDescent="0.3">
      <c r="A179" s="180"/>
      <c r="S179" s="1"/>
    </row>
    <row r="180" spans="1:19" ht="15.75" customHeight="1" x14ac:dyDescent="0.3">
      <c r="A180" s="180"/>
      <c r="S180" s="1"/>
    </row>
    <row r="181" spans="1:19" ht="15.75" customHeight="1" x14ac:dyDescent="0.3">
      <c r="A181" s="180"/>
      <c r="S181" s="1"/>
    </row>
    <row r="182" spans="1:19" ht="15.75" customHeight="1" x14ac:dyDescent="0.3">
      <c r="A182" s="180"/>
      <c r="S182" s="1"/>
    </row>
    <row r="183" spans="1:19" ht="15.75" customHeight="1" x14ac:dyDescent="0.3">
      <c r="A183" s="180"/>
      <c r="S183" s="1"/>
    </row>
    <row r="184" spans="1:19" ht="15.75" customHeight="1" x14ac:dyDescent="0.3">
      <c r="A184" s="180"/>
      <c r="S184" s="1"/>
    </row>
    <row r="185" spans="1:19" ht="15.75" customHeight="1" x14ac:dyDescent="0.3">
      <c r="A185" s="180"/>
      <c r="S185" s="1"/>
    </row>
    <row r="186" spans="1:19" ht="15.75" customHeight="1" x14ac:dyDescent="0.3">
      <c r="A186" s="180"/>
      <c r="S186" s="1"/>
    </row>
    <row r="187" spans="1:19" ht="15.75" customHeight="1" x14ac:dyDescent="0.3">
      <c r="A187" s="180"/>
      <c r="S187" s="1"/>
    </row>
    <row r="188" spans="1:19" ht="15.75" customHeight="1" x14ac:dyDescent="0.3">
      <c r="A188" s="180"/>
      <c r="S188" s="1"/>
    </row>
    <row r="189" spans="1:19" ht="15.75" customHeight="1" x14ac:dyDescent="0.3">
      <c r="A189" s="180"/>
      <c r="S189" s="1"/>
    </row>
    <row r="190" spans="1:19" ht="15.75" customHeight="1" x14ac:dyDescent="0.3">
      <c r="A190" s="180"/>
      <c r="S190" s="1"/>
    </row>
    <row r="191" spans="1:19" ht="15.75" customHeight="1" x14ac:dyDescent="0.3">
      <c r="A191" s="180"/>
      <c r="S191" s="1"/>
    </row>
    <row r="192" spans="1:19" ht="15.75" customHeight="1" x14ac:dyDescent="0.3">
      <c r="A192" s="180"/>
      <c r="S192" s="1"/>
    </row>
    <row r="193" spans="1:19" ht="15.75" customHeight="1" x14ac:dyDescent="0.3">
      <c r="A193" s="180"/>
      <c r="S193" s="1"/>
    </row>
    <row r="194" spans="1:19" ht="15.75" customHeight="1" x14ac:dyDescent="0.3">
      <c r="A194" s="180"/>
      <c r="S194" s="1"/>
    </row>
    <row r="195" spans="1:19" ht="15.75" customHeight="1" x14ac:dyDescent="0.3">
      <c r="A195" s="180"/>
      <c r="S195" s="1"/>
    </row>
    <row r="196" spans="1:19" ht="15.75" customHeight="1" x14ac:dyDescent="0.3">
      <c r="A196" s="180"/>
      <c r="S196" s="1"/>
    </row>
    <row r="197" spans="1:19" ht="15.75" customHeight="1" x14ac:dyDescent="0.3">
      <c r="A197" s="180"/>
      <c r="S197" s="1"/>
    </row>
    <row r="198" spans="1:19" ht="15.75" customHeight="1" x14ac:dyDescent="0.3">
      <c r="A198" s="180"/>
      <c r="S198" s="1"/>
    </row>
    <row r="199" spans="1:19" ht="15.75" customHeight="1" x14ac:dyDescent="0.3">
      <c r="A199" s="180"/>
      <c r="S199" s="1"/>
    </row>
    <row r="200" spans="1:19" ht="15.75" customHeight="1" x14ac:dyDescent="0.3">
      <c r="A200" s="180"/>
      <c r="S200" s="1"/>
    </row>
    <row r="201" spans="1:19" ht="15.75" customHeight="1" x14ac:dyDescent="0.3">
      <c r="A201" s="180"/>
      <c r="S201" s="1"/>
    </row>
    <row r="202" spans="1:19" ht="15.75" customHeight="1" x14ac:dyDescent="0.3">
      <c r="A202" s="180"/>
      <c r="S202" s="1"/>
    </row>
    <row r="203" spans="1:19" ht="15.75" customHeight="1" x14ac:dyDescent="0.3">
      <c r="A203" s="180"/>
      <c r="S203" s="1"/>
    </row>
    <row r="204" spans="1:19" ht="15.75" customHeight="1" x14ac:dyDescent="0.3">
      <c r="A204" s="180"/>
      <c r="S204" s="1"/>
    </row>
    <row r="205" spans="1:19" ht="15.75" customHeight="1" x14ac:dyDescent="0.3">
      <c r="A205" s="180"/>
      <c r="S205" s="1"/>
    </row>
    <row r="206" spans="1:19" ht="15.75" customHeight="1" x14ac:dyDescent="0.3">
      <c r="A206" s="180"/>
      <c r="S206" s="1"/>
    </row>
    <row r="207" spans="1:19" ht="15.75" customHeight="1" x14ac:dyDescent="0.3">
      <c r="A207" s="180"/>
      <c r="S207" s="1"/>
    </row>
    <row r="208" spans="1:19" ht="15.75" customHeight="1" x14ac:dyDescent="0.3">
      <c r="A208" s="180"/>
      <c r="S208" s="1"/>
    </row>
    <row r="209" spans="1:19" ht="15.75" customHeight="1" x14ac:dyDescent="0.3">
      <c r="A209" s="180"/>
      <c r="S209" s="1"/>
    </row>
    <row r="210" spans="1:19" ht="15.75" customHeight="1" x14ac:dyDescent="0.3">
      <c r="A210" s="180"/>
      <c r="S210" s="1"/>
    </row>
    <row r="211" spans="1:19" ht="15.75" customHeight="1" x14ac:dyDescent="0.3">
      <c r="A211" s="180"/>
      <c r="S211" s="1"/>
    </row>
    <row r="212" spans="1:19" ht="15.75" customHeight="1" x14ac:dyDescent="0.3">
      <c r="A212" s="180"/>
      <c r="S212" s="1"/>
    </row>
    <row r="213" spans="1:19" ht="15.75" customHeight="1" x14ac:dyDescent="0.3">
      <c r="A213" s="180"/>
      <c r="S213" s="1"/>
    </row>
    <row r="214" spans="1:19" ht="15.75" customHeight="1" x14ac:dyDescent="0.3">
      <c r="A214" s="180"/>
      <c r="S214" s="1"/>
    </row>
    <row r="215" spans="1:19" ht="15.75" customHeight="1" x14ac:dyDescent="0.3">
      <c r="A215" s="180"/>
      <c r="S215" s="1"/>
    </row>
    <row r="216" spans="1:19" ht="15.75" customHeight="1" x14ac:dyDescent="0.3">
      <c r="A216" s="180"/>
      <c r="S216" s="1"/>
    </row>
    <row r="217" spans="1:19" ht="15.75" customHeight="1" x14ac:dyDescent="0.3">
      <c r="A217" s="180"/>
      <c r="S217" s="1"/>
    </row>
    <row r="218" spans="1:19" ht="15.75" customHeight="1" x14ac:dyDescent="0.3">
      <c r="A218" s="180"/>
      <c r="S218" s="1"/>
    </row>
    <row r="219" spans="1:19" ht="15.75" customHeight="1" x14ac:dyDescent="0.3">
      <c r="A219" s="180"/>
      <c r="S219" s="1"/>
    </row>
    <row r="220" spans="1:19" ht="15.75" customHeight="1" x14ac:dyDescent="0.3">
      <c r="A220" s="180"/>
      <c r="S220" s="1"/>
    </row>
    <row r="221" spans="1:19" ht="15.75" customHeight="1" x14ac:dyDescent="0.3">
      <c r="A221" s="180"/>
      <c r="S221" s="1"/>
    </row>
    <row r="222" spans="1:19" ht="15.75" customHeight="1" x14ac:dyDescent="0.3">
      <c r="A222" s="180"/>
      <c r="S222" s="1"/>
    </row>
    <row r="223" spans="1:19" ht="15.75" customHeight="1" x14ac:dyDescent="0.3">
      <c r="A223" s="180"/>
      <c r="S223" s="1"/>
    </row>
    <row r="224" spans="1:19" ht="15.75" customHeight="1" x14ac:dyDescent="0.3">
      <c r="A224" s="180"/>
      <c r="S224" s="1"/>
    </row>
    <row r="225" spans="1:19" ht="15.75" customHeight="1" x14ac:dyDescent="0.3">
      <c r="A225" s="180"/>
      <c r="S225" s="1"/>
    </row>
    <row r="226" spans="1:19" ht="15.75" customHeight="1" x14ac:dyDescent="0.3">
      <c r="A226" s="180"/>
      <c r="S226" s="1"/>
    </row>
    <row r="227" spans="1:19" ht="15.75" customHeight="1" x14ac:dyDescent="0.3">
      <c r="A227" s="180"/>
      <c r="S227" s="1"/>
    </row>
    <row r="228" spans="1:19" ht="15.75" customHeight="1" x14ac:dyDescent="0.3">
      <c r="A228" s="180"/>
      <c r="S228" s="1"/>
    </row>
    <row r="229" spans="1:19" ht="15.75" customHeight="1" x14ac:dyDescent="0.3">
      <c r="A229" s="180"/>
      <c r="S229" s="1"/>
    </row>
    <row r="230" spans="1:19" ht="15.75" customHeight="1" x14ac:dyDescent="0.3">
      <c r="A230" s="180"/>
      <c r="S230" s="1"/>
    </row>
    <row r="231" spans="1:19" ht="15.75" customHeight="1" x14ac:dyDescent="0.3">
      <c r="A231" s="180"/>
      <c r="S231" s="1"/>
    </row>
    <row r="232" spans="1:19" ht="15.75" customHeight="1" x14ac:dyDescent="0.3">
      <c r="A232" s="180"/>
      <c r="S232" s="1"/>
    </row>
    <row r="233" spans="1:19" ht="15.75" customHeight="1" x14ac:dyDescent="0.3">
      <c r="A233" s="180"/>
      <c r="S233" s="1"/>
    </row>
    <row r="234" spans="1:19" ht="15.75" customHeight="1" x14ac:dyDescent="0.3">
      <c r="A234" s="180"/>
      <c r="S234" s="1"/>
    </row>
    <row r="235" spans="1:19" ht="15.75" customHeight="1" x14ac:dyDescent="0.3">
      <c r="A235" s="180"/>
      <c r="S235" s="1"/>
    </row>
    <row r="236" spans="1:19" ht="15.75" customHeight="1" x14ac:dyDescent="0.3">
      <c r="A236" s="180"/>
      <c r="S236" s="1"/>
    </row>
    <row r="237" spans="1:19" ht="15.75" customHeight="1" x14ac:dyDescent="0.3">
      <c r="A237" s="180"/>
      <c r="S237" s="1"/>
    </row>
    <row r="238" spans="1:19" ht="15.75" customHeight="1" x14ac:dyDescent="0.3">
      <c r="A238" s="180"/>
      <c r="S238" s="1"/>
    </row>
    <row r="239" spans="1:19" ht="15.75" customHeight="1" x14ac:dyDescent="0.3">
      <c r="A239" s="180"/>
      <c r="S239" s="1"/>
    </row>
    <row r="240" spans="1:19" ht="15.75" customHeight="1" x14ac:dyDescent="0.3">
      <c r="A240" s="180"/>
      <c r="S240" s="1"/>
    </row>
    <row r="241" spans="1:19" ht="15.75" customHeight="1" x14ac:dyDescent="0.3">
      <c r="A241" s="180"/>
      <c r="S241" s="1"/>
    </row>
    <row r="242" spans="1:19" ht="15.75" customHeight="1" x14ac:dyDescent="0.3">
      <c r="A242" s="180"/>
      <c r="S242" s="1"/>
    </row>
    <row r="243" spans="1:19" ht="15.75" customHeight="1" x14ac:dyDescent="0.3">
      <c r="A243" s="180"/>
      <c r="S243" s="1"/>
    </row>
    <row r="244" spans="1:19" ht="15.75" customHeight="1" x14ac:dyDescent="0.3">
      <c r="A244" s="180"/>
      <c r="S244" s="1"/>
    </row>
    <row r="245" spans="1:19" ht="15.75" customHeight="1" x14ac:dyDescent="0.3">
      <c r="A245" s="180"/>
      <c r="S245" s="1"/>
    </row>
    <row r="246" spans="1:19" ht="15.75" customHeight="1" x14ac:dyDescent="0.3">
      <c r="A246" s="180"/>
      <c r="S246" s="1"/>
    </row>
    <row r="247" spans="1:19" ht="15.75" customHeight="1" x14ac:dyDescent="0.3">
      <c r="A247" s="180"/>
      <c r="S247" s="1"/>
    </row>
    <row r="248" spans="1:19" ht="15.75" customHeight="1" x14ac:dyDescent="0.3">
      <c r="A248" s="180"/>
      <c r="S248" s="1"/>
    </row>
    <row r="249" spans="1:19" ht="15.75" customHeight="1" x14ac:dyDescent="0.3">
      <c r="A249" s="180"/>
      <c r="S249" s="1"/>
    </row>
    <row r="250" spans="1:19" ht="15.75" customHeight="1" x14ac:dyDescent="0.3">
      <c r="A250" s="180"/>
      <c r="S250" s="1"/>
    </row>
    <row r="251" spans="1:19" ht="15.75" customHeight="1" x14ac:dyDescent="0.3">
      <c r="A251" s="180"/>
      <c r="S251" s="1"/>
    </row>
    <row r="252" spans="1:19" ht="15.75" customHeight="1" x14ac:dyDescent="0.3">
      <c r="A252" s="180"/>
      <c r="S252" s="1"/>
    </row>
    <row r="253" spans="1:19" ht="15.75" customHeight="1" x14ac:dyDescent="0.3">
      <c r="A253" s="180"/>
      <c r="S253" s="1"/>
    </row>
    <row r="254" spans="1:19" ht="15.75" customHeight="1" x14ac:dyDescent="0.3">
      <c r="A254" s="180"/>
      <c r="S254" s="1"/>
    </row>
    <row r="255" spans="1:19" ht="15.75" customHeight="1" x14ac:dyDescent="0.3">
      <c r="A255" s="180"/>
      <c r="S255" s="1"/>
    </row>
    <row r="256" spans="1:19" ht="15.75" customHeight="1" x14ac:dyDescent="0.3">
      <c r="A256" s="180"/>
      <c r="S256" s="1"/>
    </row>
    <row r="257" spans="1:19" ht="15.75" customHeight="1" x14ac:dyDescent="0.3">
      <c r="A257" s="180"/>
      <c r="S257" s="1"/>
    </row>
    <row r="258" spans="1:19" ht="15.75" customHeight="1" x14ac:dyDescent="0.3">
      <c r="A258" s="180"/>
      <c r="S258" s="1"/>
    </row>
    <row r="259" spans="1:19" ht="15.75" customHeight="1" x14ac:dyDescent="0.3">
      <c r="A259" s="180"/>
      <c r="S259" s="1"/>
    </row>
    <row r="260" spans="1:19" ht="15.75" customHeight="1" x14ac:dyDescent="0.3">
      <c r="A260" s="180"/>
      <c r="S260" s="1"/>
    </row>
    <row r="261" spans="1:19" ht="15.75" customHeight="1" x14ac:dyDescent="0.3">
      <c r="A261" s="180"/>
      <c r="S261" s="1"/>
    </row>
    <row r="262" spans="1:19" ht="15.75" customHeight="1" x14ac:dyDescent="0.3">
      <c r="A262" s="180"/>
      <c r="S262" s="1"/>
    </row>
    <row r="263" spans="1:19" ht="15.75" customHeight="1" x14ac:dyDescent="0.3">
      <c r="A263" s="180"/>
      <c r="S263" s="1"/>
    </row>
    <row r="264" spans="1:19" ht="15.75" customHeight="1" x14ac:dyDescent="0.3">
      <c r="A264" s="180"/>
      <c r="S264" s="1"/>
    </row>
    <row r="265" spans="1:19" ht="15.75" customHeight="1" x14ac:dyDescent="0.3">
      <c r="A265" s="180"/>
      <c r="S265" s="1"/>
    </row>
    <row r="266" spans="1:19" ht="15.75" customHeight="1" x14ac:dyDescent="0.3">
      <c r="A266" s="180"/>
      <c r="S266" s="1"/>
    </row>
    <row r="267" spans="1:19" ht="15.75" customHeight="1" x14ac:dyDescent="0.3">
      <c r="A267" s="180"/>
      <c r="S267" s="1"/>
    </row>
    <row r="268" spans="1:19" ht="15.75" customHeight="1" x14ac:dyDescent="0.3">
      <c r="A268" s="180"/>
      <c r="S268" s="1"/>
    </row>
    <row r="269" spans="1:19" ht="15.75" customHeight="1" x14ac:dyDescent="0.3">
      <c r="A269" s="180"/>
      <c r="S269" s="1"/>
    </row>
    <row r="270" spans="1:19" ht="15.75" customHeight="1" x14ac:dyDescent="0.3">
      <c r="A270" s="180"/>
      <c r="S270" s="1"/>
    </row>
    <row r="271" spans="1:19" ht="15.75" customHeight="1" x14ac:dyDescent="0.3">
      <c r="A271" s="180"/>
      <c r="S271" s="1"/>
    </row>
    <row r="272" spans="1:19" ht="15.75" customHeight="1" x14ac:dyDescent="0.3">
      <c r="A272" s="180"/>
      <c r="S272" s="1"/>
    </row>
    <row r="273" spans="1:19" ht="15.75" customHeight="1" x14ac:dyDescent="0.3">
      <c r="A273" s="180"/>
      <c r="S273" s="1"/>
    </row>
    <row r="274" spans="1:19" ht="15.75" customHeight="1" x14ac:dyDescent="0.3">
      <c r="A274" s="180"/>
      <c r="S274" s="1"/>
    </row>
    <row r="275" spans="1:19" ht="15.75" customHeight="1" x14ac:dyDescent="0.3">
      <c r="A275" s="180"/>
      <c r="S275" s="1"/>
    </row>
    <row r="276" spans="1:19" ht="15.75" customHeight="1" x14ac:dyDescent="0.3">
      <c r="A276" s="180"/>
      <c r="S276" s="1"/>
    </row>
    <row r="277" spans="1:19" ht="15.75" customHeight="1" x14ac:dyDescent="0.3">
      <c r="A277" s="180"/>
      <c r="S277" s="1"/>
    </row>
    <row r="278" spans="1:19" ht="15.75" customHeight="1" x14ac:dyDescent="0.3">
      <c r="A278" s="180"/>
      <c r="S278" s="1"/>
    </row>
    <row r="279" spans="1:19" ht="15.75" customHeight="1" x14ac:dyDescent="0.3">
      <c r="A279" s="180"/>
      <c r="S279" s="1"/>
    </row>
    <row r="280" spans="1:19" ht="15.75" customHeight="1" x14ac:dyDescent="0.3">
      <c r="A280" s="180"/>
      <c r="S280" s="1"/>
    </row>
    <row r="281" spans="1:19" ht="15.75" customHeight="1" x14ac:dyDescent="0.3">
      <c r="A281" s="180"/>
      <c r="S281" s="1"/>
    </row>
    <row r="282" spans="1:19" ht="15.75" customHeight="1" x14ac:dyDescent="0.3">
      <c r="A282" s="180"/>
      <c r="S282" s="1"/>
    </row>
    <row r="283" spans="1:19" ht="15.75" customHeight="1" x14ac:dyDescent="0.3">
      <c r="A283" s="180"/>
      <c r="S283" s="1"/>
    </row>
    <row r="284" spans="1:19" ht="15.75" customHeight="1" x14ac:dyDescent="0.3">
      <c r="A284" s="180"/>
      <c r="S284" s="1"/>
    </row>
    <row r="285" spans="1:19" ht="15.75" customHeight="1" x14ac:dyDescent="0.3">
      <c r="A285" s="180"/>
      <c r="S285" s="1"/>
    </row>
    <row r="286" spans="1:19" ht="15.75" customHeight="1" x14ac:dyDescent="0.3">
      <c r="A286" s="180"/>
      <c r="S286" s="1"/>
    </row>
    <row r="287" spans="1:19" ht="15.75" customHeight="1" x14ac:dyDescent="0.3">
      <c r="A287" s="180"/>
      <c r="S287" s="1"/>
    </row>
    <row r="288" spans="1:19" ht="15.75" customHeight="1" x14ac:dyDescent="0.3">
      <c r="A288" s="180"/>
      <c r="S288" s="1"/>
    </row>
    <row r="289" spans="1:19" ht="15.75" customHeight="1" x14ac:dyDescent="0.3">
      <c r="A289" s="180"/>
      <c r="S289" s="1"/>
    </row>
    <row r="290" spans="1:19" ht="15.75" customHeight="1" x14ac:dyDescent="0.3">
      <c r="A290" s="180"/>
      <c r="S290" s="1"/>
    </row>
    <row r="291" spans="1:19" ht="15.75" customHeight="1" x14ac:dyDescent="0.3">
      <c r="A291" s="180"/>
      <c r="S291" s="1"/>
    </row>
    <row r="292" spans="1:19" ht="15.75" customHeight="1" x14ac:dyDescent="0.3">
      <c r="A292" s="180"/>
      <c r="S292" s="1"/>
    </row>
    <row r="293" spans="1:19" ht="15.75" customHeight="1" x14ac:dyDescent="0.3">
      <c r="A293" s="180"/>
      <c r="S293" s="1"/>
    </row>
    <row r="294" spans="1:19" ht="15.75" customHeight="1" x14ac:dyDescent="0.3">
      <c r="A294" s="180"/>
      <c r="S294" s="1"/>
    </row>
    <row r="295" spans="1:19" ht="15.75" customHeight="1" x14ac:dyDescent="0.3">
      <c r="A295" s="180"/>
      <c r="S295" s="1"/>
    </row>
    <row r="296" spans="1:19" ht="15.75" customHeight="1" x14ac:dyDescent="0.3">
      <c r="A296" s="180"/>
      <c r="S296" s="1"/>
    </row>
    <row r="297" spans="1:19" ht="15.75" customHeight="1" x14ac:dyDescent="0.3">
      <c r="A297" s="180"/>
      <c r="S297" s="1"/>
    </row>
    <row r="298" spans="1:19" ht="15.75" customHeight="1" x14ac:dyDescent="0.3">
      <c r="A298" s="180"/>
      <c r="S298" s="1"/>
    </row>
    <row r="299" spans="1:19" ht="15.75" customHeight="1" x14ac:dyDescent="0.3">
      <c r="A299" s="180"/>
      <c r="S299" s="1"/>
    </row>
    <row r="300" spans="1:19" ht="15.75" customHeight="1" x14ac:dyDescent="0.3">
      <c r="A300" s="180"/>
      <c r="S300" s="1"/>
    </row>
    <row r="301" spans="1:19" ht="15.75" customHeight="1" x14ac:dyDescent="0.3">
      <c r="A301" s="180"/>
      <c r="S301" s="1"/>
    </row>
    <row r="302" spans="1:19" ht="15.75" customHeight="1" x14ac:dyDescent="0.3">
      <c r="A302" s="180"/>
      <c r="S302" s="1"/>
    </row>
    <row r="303" spans="1:19" ht="15.75" customHeight="1" x14ac:dyDescent="0.3">
      <c r="A303" s="180"/>
      <c r="S303" s="1"/>
    </row>
    <row r="304" spans="1:19" ht="15.75" customHeight="1" x14ac:dyDescent="0.3">
      <c r="A304" s="180"/>
      <c r="S304" s="1"/>
    </row>
    <row r="305" spans="1:19" ht="15.75" customHeight="1" x14ac:dyDescent="0.3">
      <c r="A305" s="180"/>
      <c r="S305" s="1"/>
    </row>
    <row r="306" spans="1:19" ht="15.75" customHeight="1" x14ac:dyDescent="0.3">
      <c r="A306" s="180"/>
      <c r="S306" s="1"/>
    </row>
    <row r="307" spans="1:19" ht="15.75" customHeight="1" x14ac:dyDescent="0.3">
      <c r="A307" s="180"/>
      <c r="S307" s="1"/>
    </row>
    <row r="308" spans="1:19" ht="15.75" customHeight="1" x14ac:dyDescent="0.3">
      <c r="A308" s="180"/>
      <c r="S308" s="1"/>
    </row>
    <row r="309" spans="1:19" ht="15.75" customHeight="1" x14ac:dyDescent="0.3">
      <c r="A309" s="180"/>
      <c r="S309" s="1"/>
    </row>
    <row r="310" spans="1:19" ht="15.75" customHeight="1" x14ac:dyDescent="0.3">
      <c r="A310" s="180"/>
      <c r="S310" s="1"/>
    </row>
    <row r="311" spans="1:19" ht="15.75" customHeight="1" x14ac:dyDescent="0.3">
      <c r="A311" s="180"/>
      <c r="S311" s="1"/>
    </row>
    <row r="312" spans="1:19" ht="15.75" customHeight="1" x14ac:dyDescent="0.3">
      <c r="A312" s="180"/>
      <c r="S312" s="1"/>
    </row>
    <row r="313" spans="1:19" ht="15.75" customHeight="1" x14ac:dyDescent="0.3">
      <c r="A313" s="180"/>
      <c r="S313" s="1"/>
    </row>
    <row r="314" spans="1:19" ht="15.75" customHeight="1" x14ac:dyDescent="0.3">
      <c r="A314" s="180"/>
      <c r="S314" s="1"/>
    </row>
    <row r="315" spans="1:19" ht="15.75" customHeight="1" x14ac:dyDescent="0.3">
      <c r="A315" s="180"/>
      <c r="S315" s="1"/>
    </row>
    <row r="316" spans="1:19" ht="15.75" customHeight="1" x14ac:dyDescent="0.3">
      <c r="A316" s="180"/>
      <c r="S316" s="1"/>
    </row>
    <row r="317" spans="1:19" ht="15.75" customHeight="1" x14ac:dyDescent="0.3">
      <c r="A317" s="180"/>
      <c r="S317" s="1"/>
    </row>
    <row r="318" spans="1:19" ht="15.75" customHeight="1" x14ac:dyDescent="0.3">
      <c r="A318" s="180"/>
      <c r="S318" s="1"/>
    </row>
    <row r="319" spans="1:19" ht="15.75" customHeight="1" x14ac:dyDescent="0.3">
      <c r="A319" s="180"/>
      <c r="S319" s="1"/>
    </row>
    <row r="320" spans="1:19" ht="15.75" customHeight="1" x14ac:dyDescent="0.3">
      <c r="A320" s="180"/>
      <c r="S320" s="1"/>
    </row>
    <row r="321" spans="1:19" ht="15.75" customHeight="1" x14ac:dyDescent="0.3">
      <c r="A321" s="180"/>
      <c r="S321" s="1"/>
    </row>
    <row r="322" spans="1:19" ht="15.75" customHeight="1" x14ac:dyDescent="0.3">
      <c r="A322" s="180"/>
      <c r="S322" s="1"/>
    </row>
    <row r="323" spans="1:19" ht="15.75" customHeight="1" x14ac:dyDescent="0.3">
      <c r="A323" s="180"/>
      <c r="S323" s="1"/>
    </row>
    <row r="324" spans="1:19" ht="15.75" customHeight="1" x14ac:dyDescent="0.3">
      <c r="A324" s="180"/>
      <c r="S324" s="1"/>
    </row>
    <row r="325" spans="1:19" ht="15.75" customHeight="1" x14ac:dyDescent="0.3">
      <c r="A325" s="180"/>
      <c r="S325" s="1"/>
    </row>
    <row r="326" spans="1:19" ht="15.75" customHeight="1" x14ac:dyDescent="0.3">
      <c r="A326" s="180"/>
      <c r="S326" s="1"/>
    </row>
    <row r="327" spans="1:19" ht="15.75" customHeight="1" x14ac:dyDescent="0.3">
      <c r="A327" s="180"/>
      <c r="S327" s="1"/>
    </row>
    <row r="328" spans="1:19" ht="15.75" customHeight="1" x14ac:dyDescent="0.3">
      <c r="A328" s="180"/>
      <c r="S328" s="1"/>
    </row>
    <row r="329" spans="1:19" ht="15.75" customHeight="1" x14ac:dyDescent="0.3">
      <c r="A329" s="180"/>
      <c r="S329" s="1"/>
    </row>
    <row r="330" spans="1:19" ht="15.75" customHeight="1" x14ac:dyDescent="0.3">
      <c r="A330" s="180"/>
      <c r="S330" s="1"/>
    </row>
    <row r="331" spans="1:19" ht="15.75" customHeight="1" x14ac:dyDescent="0.3">
      <c r="A331" s="180"/>
      <c r="S331" s="1"/>
    </row>
    <row r="332" spans="1:19" ht="15.75" customHeight="1" x14ac:dyDescent="0.3">
      <c r="A332" s="180"/>
      <c r="S332" s="1"/>
    </row>
    <row r="333" spans="1:19" ht="15.75" customHeight="1" x14ac:dyDescent="0.3">
      <c r="A333" s="180"/>
      <c r="S333" s="1"/>
    </row>
    <row r="334" spans="1:19" ht="15.75" customHeight="1" x14ac:dyDescent="0.3">
      <c r="A334" s="180"/>
      <c r="S334" s="1"/>
    </row>
    <row r="335" spans="1:19" ht="15.75" customHeight="1" x14ac:dyDescent="0.3">
      <c r="A335" s="180"/>
      <c r="S335" s="1"/>
    </row>
    <row r="336" spans="1:19" ht="15.75" customHeight="1" x14ac:dyDescent="0.3">
      <c r="A336" s="180"/>
      <c r="S336" s="1"/>
    </row>
    <row r="337" spans="1:19" ht="15.75" customHeight="1" x14ac:dyDescent="0.3">
      <c r="A337" s="180"/>
      <c r="S337" s="1"/>
    </row>
    <row r="338" spans="1:19" ht="15.75" customHeight="1" x14ac:dyDescent="0.3">
      <c r="A338" s="180"/>
      <c r="S338" s="1"/>
    </row>
    <row r="339" spans="1:19" ht="15.75" customHeight="1" x14ac:dyDescent="0.3">
      <c r="A339" s="180"/>
      <c r="S339" s="1"/>
    </row>
    <row r="340" spans="1:19" ht="15.75" customHeight="1" x14ac:dyDescent="0.3">
      <c r="A340" s="180"/>
      <c r="S340" s="1"/>
    </row>
    <row r="341" spans="1:19" ht="15.75" customHeight="1" x14ac:dyDescent="0.3">
      <c r="A341" s="180"/>
      <c r="S341" s="1"/>
    </row>
    <row r="342" spans="1:19" ht="15.75" customHeight="1" x14ac:dyDescent="0.3">
      <c r="A342" s="180"/>
      <c r="S342" s="1"/>
    </row>
    <row r="343" spans="1:19" ht="15.75" customHeight="1" x14ac:dyDescent="0.3">
      <c r="A343" s="180"/>
      <c r="S343" s="1"/>
    </row>
    <row r="344" spans="1:19" ht="15.75" customHeight="1" x14ac:dyDescent="0.3">
      <c r="A344" s="180"/>
      <c r="S344" s="1"/>
    </row>
    <row r="345" spans="1:19" ht="15.75" customHeight="1" x14ac:dyDescent="0.3">
      <c r="A345" s="180"/>
      <c r="S345" s="1"/>
    </row>
    <row r="346" spans="1:19" ht="15.75" customHeight="1" x14ac:dyDescent="0.3">
      <c r="A346" s="180"/>
      <c r="S346" s="1"/>
    </row>
    <row r="347" spans="1:19" ht="15.75" customHeight="1" x14ac:dyDescent="0.3">
      <c r="A347" s="180"/>
      <c r="S347" s="1"/>
    </row>
    <row r="348" spans="1:19" ht="15.75" customHeight="1" x14ac:dyDescent="0.3">
      <c r="A348" s="180"/>
      <c r="S348" s="1"/>
    </row>
    <row r="349" spans="1:19" ht="15.75" customHeight="1" x14ac:dyDescent="0.3">
      <c r="A349" s="180"/>
      <c r="S349" s="1"/>
    </row>
    <row r="350" spans="1:19" ht="15.75" customHeight="1" x14ac:dyDescent="0.3">
      <c r="A350" s="180"/>
      <c r="S350" s="1"/>
    </row>
    <row r="351" spans="1:19" ht="15.75" customHeight="1" x14ac:dyDescent="0.3">
      <c r="A351" s="180"/>
      <c r="S351" s="1"/>
    </row>
    <row r="352" spans="1:19" ht="15.75" customHeight="1" x14ac:dyDescent="0.3">
      <c r="A352" s="180"/>
      <c r="S352" s="1"/>
    </row>
    <row r="353" spans="1:19" ht="15.75" customHeight="1" x14ac:dyDescent="0.3">
      <c r="A353" s="180"/>
      <c r="S353" s="1"/>
    </row>
    <row r="354" spans="1:19" ht="15.75" customHeight="1" x14ac:dyDescent="0.3">
      <c r="A354" s="180"/>
      <c r="S354" s="1"/>
    </row>
    <row r="355" spans="1:19" ht="15.75" customHeight="1" x14ac:dyDescent="0.3">
      <c r="A355" s="180"/>
      <c r="S355" s="1"/>
    </row>
    <row r="356" spans="1:19" ht="15.75" customHeight="1" x14ac:dyDescent="0.3">
      <c r="A356" s="180"/>
      <c r="S356" s="1"/>
    </row>
    <row r="357" spans="1:19" ht="15.75" customHeight="1" x14ac:dyDescent="0.3">
      <c r="A357" s="180"/>
      <c r="S357" s="1"/>
    </row>
    <row r="358" spans="1:19" ht="15.75" customHeight="1" x14ac:dyDescent="0.3">
      <c r="A358" s="180"/>
      <c r="S358" s="1"/>
    </row>
    <row r="359" spans="1:19" ht="15.75" customHeight="1" x14ac:dyDescent="0.3">
      <c r="A359" s="180"/>
      <c r="S359" s="1"/>
    </row>
    <row r="360" spans="1:19" ht="15.75" customHeight="1" x14ac:dyDescent="0.3">
      <c r="A360" s="180"/>
      <c r="S360" s="1"/>
    </row>
    <row r="361" spans="1:19" ht="15.75" customHeight="1" x14ac:dyDescent="0.3">
      <c r="A361" s="180"/>
      <c r="S361" s="1"/>
    </row>
    <row r="362" spans="1:19" ht="15.75" customHeight="1" x14ac:dyDescent="0.3">
      <c r="A362" s="180"/>
      <c r="S362" s="1"/>
    </row>
    <row r="363" spans="1:19" ht="15.75" customHeight="1" x14ac:dyDescent="0.3">
      <c r="A363" s="180"/>
      <c r="S363" s="1"/>
    </row>
    <row r="364" spans="1:19" ht="15.75" customHeight="1" x14ac:dyDescent="0.3">
      <c r="A364" s="180"/>
      <c r="S364" s="1"/>
    </row>
    <row r="365" spans="1:19" ht="15.75" customHeight="1" x14ac:dyDescent="0.3">
      <c r="A365" s="180"/>
      <c r="S365" s="1"/>
    </row>
    <row r="366" spans="1:19" ht="15.75" customHeight="1" x14ac:dyDescent="0.3">
      <c r="A366" s="180"/>
      <c r="S366" s="1"/>
    </row>
    <row r="367" spans="1:19" ht="15.75" customHeight="1" x14ac:dyDescent="0.3">
      <c r="A367" s="180"/>
      <c r="S367" s="1"/>
    </row>
    <row r="368" spans="1:19" ht="15.75" customHeight="1" x14ac:dyDescent="0.3">
      <c r="A368" s="180"/>
      <c r="S368" s="1"/>
    </row>
    <row r="369" spans="1:19" ht="15.75" customHeight="1" x14ac:dyDescent="0.3">
      <c r="A369" s="180"/>
      <c r="S369" s="1"/>
    </row>
    <row r="370" spans="1:19" ht="15.75" customHeight="1" x14ac:dyDescent="0.3">
      <c r="A370" s="180"/>
      <c r="S370" s="1"/>
    </row>
    <row r="371" spans="1:19" ht="15.75" customHeight="1" x14ac:dyDescent="0.3">
      <c r="A371" s="180"/>
      <c r="S371" s="1"/>
    </row>
    <row r="372" spans="1:19" ht="15.75" customHeight="1" x14ac:dyDescent="0.3">
      <c r="A372" s="180"/>
      <c r="S372" s="1"/>
    </row>
    <row r="373" spans="1:19" ht="15.75" customHeight="1" x14ac:dyDescent="0.3">
      <c r="A373" s="180"/>
      <c r="S373" s="1"/>
    </row>
    <row r="374" spans="1:19" ht="15.75" customHeight="1" x14ac:dyDescent="0.3">
      <c r="A374" s="180"/>
      <c r="S374" s="1"/>
    </row>
    <row r="375" spans="1:19" ht="15.75" customHeight="1" x14ac:dyDescent="0.3">
      <c r="A375" s="180"/>
      <c r="S375" s="1"/>
    </row>
    <row r="376" spans="1:19" ht="15.75" customHeight="1" x14ac:dyDescent="0.3">
      <c r="A376" s="180"/>
      <c r="S376" s="1"/>
    </row>
    <row r="377" spans="1:19" ht="15.75" customHeight="1" x14ac:dyDescent="0.3">
      <c r="A377" s="180"/>
      <c r="S377" s="1"/>
    </row>
    <row r="378" spans="1:19" ht="15.75" customHeight="1" x14ac:dyDescent="0.3">
      <c r="A378" s="180"/>
      <c r="S378" s="1"/>
    </row>
    <row r="379" spans="1:19" ht="15.75" customHeight="1" x14ac:dyDescent="0.3">
      <c r="A379" s="180"/>
      <c r="S379" s="1"/>
    </row>
    <row r="380" spans="1:19" ht="15.75" customHeight="1" x14ac:dyDescent="0.3">
      <c r="A380" s="180"/>
      <c r="S380" s="1"/>
    </row>
    <row r="381" spans="1:19" ht="15.75" customHeight="1" x14ac:dyDescent="0.3">
      <c r="A381" s="180"/>
      <c r="S381" s="1"/>
    </row>
    <row r="382" spans="1:19" ht="15.75" customHeight="1" x14ac:dyDescent="0.3">
      <c r="A382" s="180"/>
      <c r="S382" s="1"/>
    </row>
    <row r="383" spans="1:19" ht="15.75" customHeight="1" x14ac:dyDescent="0.3">
      <c r="A383" s="180"/>
      <c r="S383" s="1"/>
    </row>
    <row r="384" spans="1:19" ht="15.75" customHeight="1" x14ac:dyDescent="0.3">
      <c r="A384" s="180"/>
      <c r="S384" s="1"/>
    </row>
    <row r="385" spans="1:19" ht="15.75" customHeight="1" x14ac:dyDescent="0.3">
      <c r="A385" s="180"/>
      <c r="S385" s="1"/>
    </row>
    <row r="386" spans="1:19" ht="15.75" customHeight="1" x14ac:dyDescent="0.3">
      <c r="A386" s="180"/>
      <c r="S386" s="1"/>
    </row>
    <row r="387" spans="1:19" ht="15.75" customHeight="1" x14ac:dyDescent="0.3">
      <c r="A387" s="180"/>
      <c r="S387" s="1"/>
    </row>
    <row r="388" spans="1:19" ht="15.75" customHeight="1" x14ac:dyDescent="0.3">
      <c r="A388" s="180"/>
      <c r="S388" s="1"/>
    </row>
    <row r="389" spans="1:19" ht="15.75" customHeight="1" x14ac:dyDescent="0.3">
      <c r="A389" s="180"/>
      <c r="S389" s="1"/>
    </row>
    <row r="390" spans="1:19" ht="15.75" customHeight="1" x14ac:dyDescent="0.3">
      <c r="A390" s="180"/>
      <c r="S390" s="1"/>
    </row>
    <row r="391" spans="1:19" ht="15.75" customHeight="1" x14ac:dyDescent="0.3">
      <c r="A391" s="180"/>
      <c r="S391" s="1"/>
    </row>
    <row r="392" spans="1:19" ht="15.75" customHeight="1" x14ac:dyDescent="0.3">
      <c r="A392" s="180"/>
      <c r="S392" s="1"/>
    </row>
    <row r="393" spans="1:19" ht="15.75" customHeight="1" x14ac:dyDescent="0.3">
      <c r="A393" s="180"/>
      <c r="S393" s="1"/>
    </row>
    <row r="394" spans="1:19" ht="15.75" customHeight="1" x14ac:dyDescent="0.3">
      <c r="A394" s="180"/>
      <c r="S394" s="1"/>
    </row>
    <row r="395" spans="1:19" ht="15.75" customHeight="1" x14ac:dyDescent="0.3">
      <c r="A395" s="180"/>
      <c r="S395" s="1"/>
    </row>
    <row r="396" spans="1:19" ht="15.75" customHeight="1" x14ac:dyDescent="0.3">
      <c r="A396" s="180"/>
      <c r="S396" s="1"/>
    </row>
    <row r="397" spans="1:19" ht="15.75" customHeight="1" x14ac:dyDescent="0.3">
      <c r="A397" s="180"/>
      <c r="S397" s="1"/>
    </row>
    <row r="398" spans="1:19" ht="15.75" customHeight="1" x14ac:dyDescent="0.3">
      <c r="A398" s="180"/>
      <c r="S398" s="1"/>
    </row>
    <row r="399" spans="1:19" ht="15.75" customHeight="1" x14ac:dyDescent="0.3">
      <c r="A399" s="180"/>
      <c r="S399" s="1"/>
    </row>
    <row r="400" spans="1:19" ht="15.75" customHeight="1" x14ac:dyDescent="0.3">
      <c r="A400" s="180"/>
      <c r="S400" s="1"/>
    </row>
    <row r="401" spans="1:19" ht="15.75" customHeight="1" x14ac:dyDescent="0.3">
      <c r="A401" s="180"/>
      <c r="S401" s="1"/>
    </row>
    <row r="402" spans="1:19" ht="15.75" customHeight="1" x14ac:dyDescent="0.3">
      <c r="A402" s="180"/>
      <c r="S402" s="1"/>
    </row>
    <row r="403" spans="1:19" ht="15.75" customHeight="1" x14ac:dyDescent="0.3">
      <c r="A403" s="180"/>
      <c r="S403" s="1"/>
    </row>
    <row r="404" spans="1:19" ht="15.75" customHeight="1" x14ac:dyDescent="0.3">
      <c r="A404" s="180"/>
      <c r="S404" s="1"/>
    </row>
    <row r="405" spans="1:19" ht="15.75" customHeight="1" x14ac:dyDescent="0.3">
      <c r="A405" s="180"/>
      <c r="S405" s="1"/>
    </row>
    <row r="406" spans="1:19" ht="15.75" customHeight="1" x14ac:dyDescent="0.3">
      <c r="A406" s="180"/>
      <c r="S406" s="1"/>
    </row>
    <row r="407" spans="1:19" ht="15.75" customHeight="1" x14ac:dyDescent="0.3">
      <c r="A407" s="180"/>
      <c r="S407" s="1"/>
    </row>
    <row r="408" spans="1:19" ht="15.75" customHeight="1" x14ac:dyDescent="0.3">
      <c r="A408" s="180"/>
      <c r="S408" s="1"/>
    </row>
    <row r="409" spans="1:19" ht="15.75" customHeight="1" x14ac:dyDescent="0.3">
      <c r="A409" s="180"/>
      <c r="S409" s="1"/>
    </row>
    <row r="410" spans="1:19" ht="15.75" customHeight="1" x14ac:dyDescent="0.3">
      <c r="A410" s="180"/>
      <c r="S410" s="1"/>
    </row>
    <row r="411" spans="1:19" ht="15.75" customHeight="1" x14ac:dyDescent="0.3">
      <c r="A411" s="180"/>
      <c r="S411" s="1"/>
    </row>
    <row r="412" spans="1:19" ht="15.75" customHeight="1" x14ac:dyDescent="0.3">
      <c r="A412" s="180"/>
      <c r="S412" s="1"/>
    </row>
    <row r="413" spans="1:19" ht="15.75" customHeight="1" x14ac:dyDescent="0.3">
      <c r="A413" s="180"/>
      <c r="S413" s="1"/>
    </row>
    <row r="414" spans="1:19" ht="15.75" customHeight="1" x14ac:dyDescent="0.3">
      <c r="A414" s="180"/>
      <c r="S414" s="1"/>
    </row>
    <row r="415" spans="1:19" ht="15.75" customHeight="1" x14ac:dyDescent="0.3">
      <c r="A415" s="180"/>
      <c r="S415" s="1"/>
    </row>
    <row r="416" spans="1:19" ht="15.75" customHeight="1" x14ac:dyDescent="0.3">
      <c r="A416" s="180"/>
      <c r="S416" s="1"/>
    </row>
    <row r="417" spans="1:19" ht="15.75" customHeight="1" x14ac:dyDescent="0.3">
      <c r="A417" s="180"/>
      <c r="S417" s="1"/>
    </row>
    <row r="418" spans="1:19" ht="15.75" customHeight="1" x14ac:dyDescent="0.3">
      <c r="A418" s="180"/>
      <c r="S418" s="1"/>
    </row>
    <row r="419" spans="1:19" ht="15.75" customHeight="1" x14ac:dyDescent="0.3">
      <c r="A419" s="180"/>
      <c r="S419" s="1"/>
    </row>
    <row r="420" spans="1:19" ht="15.75" customHeight="1" x14ac:dyDescent="0.3">
      <c r="A420" s="180"/>
      <c r="S420" s="1"/>
    </row>
    <row r="421" spans="1:19" ht="15.75" customHeight="1" x14ac:dyDescent="0.3">
      <c r="A421" s="180"/>
      <c r="S421" s="1"/>
    </row>
    <row r="422" spans="1:19" ht="15.75" customHeight="1" x14ac:dyDescent="0.3">
      <c r="A422" s="180"/>
      <c r="S422" s="1"/>
    </row>
    <row r="423" spans="1:19" ht="15.75" customHeight="1" x14ac:dyDescent="0.3">
      <c r="A423" s="180"/>
      <c r="S423" s="1"/>
    </row>
    <row r="424" spans="1:19" ht="15.75" customHeight="1" x14ac:dyDescent="0.3">
      <c r="A424" s="180"/>
      <c r="S424" s="1"/>
    </row>
    <row r="425" spans="1:19" ht="15.75" customHeight="1" x14ac:dyDescent="0.3">
      <c r="A425" s="180"/>
      <c r="S425" s="1"/>
    </row>
    <row r="426" spans="1:19" ht="15.75" customHeight="1" x14ac:dyDescent="0.3">
      <c r="A426" s="180"/>
      <c r="S426" s="1"/>
    </row>
    <row r="427" spans="1:19" ht="15.75" customHeight="1" x14ac:dyDescent="0.3">
      <c r="A427" s="180"/>
      <c r="S427" s="1"/>
    </row>
    <row r="428" spans="1:19" ht="15.75" customHeight="1" x14ac:dyDescent="0.3">
      <c r="A428" s="180"/>
      <c r="S428" s="1"/>
    </row>
    <row r="429" spans="1:19" ht="15.75" customHeight="1" x14ac:dyDescent="0.3">
      <c r="A429" s="180"/>
      <c r="S429" s="1"/>
    </row>
    <row r="430" spans="1:19" ht="15.75" customHeight="1" x14ac:dyDescent="0.3">
      <c r="A430" s="180"/>
      <c r="S430" s="1"/>
    </row>
    <row r="431" spans="1:19" ht="15.75" customHeight="1" x14ac:dyDescent="0.3">
      <c r="A431" s="180"/>
      <c r="S431" s="1"/>
    </row>
    <row r="432" spans="1:19" ht="15.75" customHeight="1" x14ac:dyDescent="0.3">
      <c r="A432" s="180"/>
      <c r="S432" s="1"/>
    </row>
    <row r="433" spans="1:19" ht="15.75" customHeight="1" x14ac:dyDescent="0.3">
      <c r="A433" s="180"/>
      <c r="S433" s="1"/>
    </row>
    <row r="434" spans="1:19" ht="15.75" customHeight="1" x14ac:dyDescent="0.3">
      <c r="A434" s="180"/>
      <c r="S434" s="1"/>
    </row>
    <row r="435" spans="1:19" ht="15.75" customHeight="1" x14ac:dyDescent="0.3">
      <c r="A435" s="180"/>
      <c r="S435" s="1"/>
    </row>
    <row r="436" spans="1:19" ht="15.75" customHeight="1" x14ac:dyDescent="0.3">
      <c r="A436" s="180"/>
      <c r="S436" s="1"/>
    </row>
    <row r="437" spans="1:19" ht="15.75" customHeight="1" x14ac:dyDescent="0.3">
      <c r="A437" s="180"/>
      <c r="S437" s="1"/>
    </row>
    <row r="438" spans="1:19" ht="15.75" customHeight="1" x14ac:dyDescent="0.3">
      <c r="A438" s="180"/>
      <c r="S438" s="1"/>
    </row>
    <row r="439" spans="1:19" ht="15.75" customHeight="1" x14ac:dyDescent="0.3">
      <c r="A439" s="180"/>
      <c r="S439" s="1"/>
    </row>
    <row r="440" spans="1:19" ht="15.75" customHeight="1" x14ac:dyDescent="0.3">
      <c r="A440" s="180"/>
      <c r="S440" s="1"/>
    </row>
    <row r="441" spans="1:19" ht="15.75" customHeight="1" x14ac:dyDescent="0.3">
      <c r="A441" s="180"/>
      <c r="S441" s="1"/>
    </row>
    <row r="442" spans="1:19" ht="15.75" customHeight="1" x14ac:dyDescent="0.3">
      <c r="A442" s="180"/>
      <c r="S442" s="1"/>
    </row>
    <row r="443" spans="1:19" ht="15.75" customHeight="1" x14ac:dyDescent="0.3">
      <c r="A443" s="180"/>
      <c r="S443" s="1"/>
    </row>
    <row r="444" spans="1:19" ht="15.75" customHeight="1" x14ac:dyDescent="0.3">
      <c r="A444" s="180"/>
      <c r="S444" s="1"/>
    </row>
    <row r="445" spans="1:19" ht="15.75" customHeight="1" x14ac:dyDescent="0.3">
      <c r="A445" s="180"/>
      <c r="S445" s="1"/>
    </row>
    <row r="446" spans="1:19" ht="15.75" customHeight="1" x14ac:dyDescent="0.3">
      <c r="A446" s="180"/>
      <c r="S446" s="1"/>
    </row>
    <row r="447" spans="1:19" ht="15.75" customHeight="1" x14ac:dyDescent="0.3">
      <c r="A447" s="180"/>
      <c r="S447" s="1"/>
    </row>
    <row r="448" spans="1:19" ht="15.75" customHeight="1" x14ac:dyDescent="0.3">
      <c r="A448" s="180"/>
      <c r="S448" s="1"/>
    </row>
    <row r="449" spans="1:19" ht="15.75" customHeight="1" x14ac:dyDescent="0.3">
      <c r="A449" s="180"/>
      <c r="S449" s="1"/>
    </row>
    <row r="450" spans="1:19" ht="15.75" customHeight="1" x14ac:dyDescent="0.3">
      <c r="A450" s="180"/>
      <c r="S450" s="1"/>
    </row>
    <row r="451" spans="1:19" ht="15.75" customHeight="1" x14ac:dyDescent="0.3">
      <c r="A451" s="180"/>
      <c r="S451" s="1"/>
    </row>
    <row r="452" spans="1:19" ht="15.75" customHeight="1" x14ac:dyDescent="0.3">
      <c r="A452" s="180"/>
      <c r="S452" s="1"/>
    </row>
    <row r="453" spans="1:19" ht="15.75" customHeight="1" x14ac:dyDescent="0.3">
      <c r="A453" s="180"/>
      <c r="S453" s="1"/>
    </row>
    <row r="454" spans="1:19" ht="15.75" customHeight="1" x14ac:dyDescent="0.3">
      <c r="A454" s="180"/>
      <c r="S454" s="1"/>
    </row>
    <row r="455" spans="1:19" ht="15.75" customHeight="1" x14ac:dyDescent="0.3">
      <c r="A455" s="180"/>
      <c r="S455" s="1"/>
    </row>
    <row r="456" spans="1:19" ht="15.75" customHeight="1" x14ac:dyDescent="0.3">
      <c r="A456" s="180"/>
      <c r="S456" s="1"/>
    </row>
    <row r="457" spans="1:19" ht="15.75" customHeight="1" x14ac:dyDescent="0.3">
      <c r="A457" s="180"/>
      <c r="S457" s="1"/>
    </row>
    <row r="458" spans="1:19" ht="15.75" customHeight="1" x14ac:dyDescent="0.3">
      <c r="A458" s="180"/>
      <c r="S458" s="1"/>
    </row>
    <row r="459" spans="1:19" ht="15.75" customHeight="1" x14ac:dyDescent="0.3">
      <c r="A459" s="180"/>
      <c r="S459" s="1"/>
    </row>
    <row r="460" spans="1:19" ht="15.75" customHeight="1" x14ac:dyDescent="0.3">
      <c r="A460" s="180"/>
      <c r="S460" s="1"/>
    </row>
    <row r="461" spans="1:19" ht="15.75" customHeight="1" x14ac:dyDescent="0.3">
      <c r="A461" s="180"/>
      <c r="S461" s="1"/>
    </row>
    <row r="462" spans="1:19" ht="15.75" customHeight="1" x14ac:dyDescent="0.3">
      <c r="A462" s="180"/>
      <c r="S462" s="1"/>
    </row>
    <row r="463" spans="1:19" ht="15.75" customHeight="1" x14ac:dyDescent="0.3">
      <c r="A463" s="180"/>
      <c r="S463" s="1"/>
    </row>
    <row r="464" spans="1:19" ht="15.75" customHeight="1" x14ac:dyDescent="0.3">
      <c r="A464" s="180"/>
      <c r="S464" s="1"/>
    </row>
    <row r="465" spans="1:19" ht="15.75" customHeight="1" x14ac:dyDescent="0.3">
      <c r="A465" s="180"/>
      <c r="S465" s="1"/>
    </row>
    <row r="466" spans="1:19" ht="15.75" customHeight="1" x14ac:dyDescent="0.3">
      <c r="A466" s="180"/>
      <c r="S466" s="1"/>
    </row>
    <row r="467" spans="1:19" ht="15.75" customHeight="1" x14ac:dyDescent="0.3">
      <c r="A467" s="180"/>
      <c r="S467" s="1"/>
    </row>
    <row r="468" spans="1:19" ht="15.75" customHeight="1" x14ac:dyDescent="0.3">
      <c r="A468" s="180"/>
      <c r="S468" s="1"/>
    </row>
    <row r="469" spans="1:19" ht="15.75" customHeight="1" x14ac:dyDescent="0.3">
      <c r="A469" s="180"/>
      <c r="S469" s="1"/>
    </row>
    <row r="470" spans="1:19" ht="15.75" customHeight="1" x14ac:dyDescent="0.3">
      <c r="A470" s="180"/>
      <c r="S470" s="1"/>
    </row>
    <row r="471" spans="1:19" ht="15.75" customHeight="1" x14ac:dyDescent="0.3">
      <c r="A471" s="180"/>
      <c r="S471" s="1"/>
    </row>
    <row r="472" spans="1:19" ht="15.75" customHeight="1" x14ac:dyDescent="0.3">
      <c r="A472" s="180"/>
      <c r="S472" s="1"/>
    </row>
    <row r="473" spans="1:19" ht="15.75" customHeight="1" x14ac:dyDescent="0.3">
      <c r="A473" s="180"/>
      <c r="S473" s="1"/>
    </row>
    <row r="474" spans="1:19" ht="15.75" customHeight="1" x14ac:dyDescent="0.3">
      <c r="A474" s="180"/>
      <c r="S474" s="1"/>
    </row>
    <row r="475" spans="1:19" ht="15.75" customHeight="1" x14ac:dyDescent="0.3">
      <c r="A475" s="180"/>
      <c r="S475" s="1"/>
    </row>
    <row r="476" spans="1:19" ht="15.75" customHeight="1" x14ac:dyDescent="0.3">
      <c r="A476" s="180"/>
      <c r="S476" s="1"/>
    </row>
    <row r="477" spans="1:19" ht="15.75" customHeight="1" x14ac:dyDescent="0.3">
      <c r="A477" s="180"/>
      <c r="S477" s="1"/>
    </row>
    <row r="478" spans="1:19" ht="15.75" customHeight="1" x14ac:dyDescent="0.3">
      <c r="A478" s="180"/>
      <c r="S478" s="1"/>
    </row>
    <row r="479" spans="1:19" ht="15.75" customHeight="1" x14ac:dyDescent="0.3">
      <c r="A479" s="180"/>
      <c r="S479" s="1"/>
    </row>
    <row r="480" spans="1:19" ht="15.75" customHeight="1" x14ac:dyDescent="0.3">
      <c r="A480" s="180"/>
      <c r="S480" s="1"/>
    </row>
    <row r="481" spans="1:19" ht="15.75" customHeight="1" x14ac:dyDescent="0.3">
      <c r="A481" s="180"/>
      <c r="S481" s="1"/>
    </row>
    <row r="482" spans="1:19" ht="15.75" customHeight="1" x14ac:dyDescent="0.3">
      <c r="A482" s="180"/>
      <c r="S482" s="1"/>
    </row>
    <row r="483" spans="1:19" ht="15.75" customHeight="1" x14ac:dyDescent="0.3">
      <c r="A483" s="180"/>
      <c r="S483" s="1"/>
    </row>
    <row r="484" spans="1:19" ht="15.75" customHeight="1" x14ac:dyDescent="0.3">
      <c r="A484" s="180"/>
      <c r="S484" s="1"/>
    </row>
    <row r="485" spans="1:19" ht="15.75" customHeight="1" x14ac:dyDescent="0.3">
      <c r="A485" s="180"/>
      <c r="S485" s="1"/>
    </row>
    <row r="486" spans="1:19" ht="15.75" customHeight="1" x14ac:dyDescent="0.3">
      <c r="A486" s="180"/>
      <c r="S486" s="1"/>
    </row>
    <row r="487" spans="1:19" ht="15.75" customHeight="1" x14ac:dyDescent="0.3">
      <c r="A487" s="180"/>
      <c r="S487" s="1"/>
    </row>
    <row r="488" spans="1:19" ht="15.75" customHeight="1" x14ac:dyDescent="0.3">
      <c r="A488" s="180"/>
      <c r="S488" s="1"/>
    </row>
    <row r="489" spans="1:19" ht="15.75" customHeight="1" x14ac:dyDescent="0.3">
      <c r="A489" s="180"/>
      <c r="S489" s="1"/>
    </row>
    <row r="490" spans="1:19" ht="15.75" customHeight="1" x14ac:dyDescent="0.3">
      <c r="A490" s="180"/>
      <c r="S490" s="1"/>
    </row>
    <row r="491" spans="1:19" ht="15.75" customHeight="1" x14ac:dyDescent="0.3">
      <c r="A491" s="180"/>
      <c r="S491" s="1"/>
    </row>
    <row r="492" spans="1:19" ht="15.75" customHeight="1" x14ac:dyDescent="0.3">
      <c r="A492" s="180"/>
      <c r="S492" s="1"/>
    </row>
    <row r="493" spans="1:19" ht="15.75" customHeight="1" x14ac:dyDescent="0.3">
      <c r="A493" s="180"/>
      <c r="S493" s="1"/>
    </row>
    <row r="494" spans="1:19" ht="15.75" customHeight="1" x14ac:dyDescent="0.3">
      <c r="A494" s="180"/>
      <c r="S494" s="1"/>
    </row>
    <row r="495" spans="1:19" ht="15.75" customHeight="1" x14ac:dyDescent="0.3">
      <c r="A495" s="180"/>
      <c r="S495" s="1"/>
    </row>
    <row r="496" spans="1:19" ht="15.75" customHeight="1" x14ac:dyDescent="0.3">
      <c r="A496" s="180"/>
      <c r="S496" s="1"/>
    </row>
    <row r="497" spans="1:19" ht="15.75" customHeight="1" x14ac:dyDescent="0.3">
      <c r="A497" s="180"/>
      <c r="S497" s="1"/>
    </row>
    <row r="498" spans="1:19" ht="15.75" customHeight="1" x14ac:dyDescent="0.3">
      <c r="A498" s="180"/>
      <c r="S498" s="1"/>
    </row>
    <row r="499" spans="1:19" ht="15.75" customHeight="1" x14ac:dyDescent="0.3">
      <c r="A499" s="180"/>
      <c r="S499" s="1"/>
    </row>
    <row r="500" spans="1:19" ht="15.75" customHeight="1" x14ac:dyDescent="0.3">
      <c r="A500" s="180"/>
      <c r="S500" s="1"/>
    </row>
    <row r="501" spans="1:19" ht="15.75" customHeight="1" x14ac:dyDescent="0.3">
      <c r="A501" s="180"/>
      <c r="S501" s="1"/>
    </row>
    <row r="502" spans="1:19" ht="15.75" customHeight="1" x14ac:dyDescent="0.3">
      <c r="A502" s="180"/>
      <c r="S502" s="1"/>
    </row>
    <row r="503" spans="1:19" ht="15.75" customHeight="1" x14ac:dyDescent="0.3">
      <c r="A503" s="180"/>
      <c r="S503" s="1"/>
    </row>
    <row r="504" spans="1:19" ht="15.75" customHeight="1" x14ac:dyDescent="0.3">
      <c r="A504" s="180"/>
      <c r="S504" s="1"/>
    </row>
    <row r="505" spans="1:19" ht="15.75" customHeight="1" x14ac:dyDescent="0.3">
      <c r="A505" s="180"/>
      <c r="S505" s="1"/>
    </row>
    <row r="506" spans="1:19" ht="15.75" customHeight="1" x14ac:dyDescent="0.3">
      <c r="A506" s="180"/>
      <c r="S506" s="1"/>
    </row>
    <row r="507" spans="1:19" ht="15.75" customHeight="1" x14ac:dyDescent="0.3">
      <c r="A507" s="180"/>
      <c r="S507" s="1"/>
    </row>
    <row r="508" spans="1:19" ht="15.75" customHeight="1" x14ac:dyDescent="0.3">
      <c r="A508" s="180"/>
      <c r="S508" s="1"/>
    </row>
    <row r="509" spans="1:19" ht="15.75" customHeight="1" x14ac:dyDescent="0.3">
      <c r="A509" s="180"/>
      <c r="S509" s="1"/>
    </row>
    <row r="510" spans="1:19" ht="15.75" customHeight="1" x14ac:dyDescent="0.3">
      <c r="A510" s="180"/>
      <c r="S510" s="1"/>
    </row>
    <row r="511" spans="1:19" ht="15.75" customHeight="1" x14ac:dyDescent="0.3">
      <c r="A511" s="180"/>
      <c r="S511" s="1"/>
    </row>
    <row r="512" spans="1:19" ht="15.75" customHeight="1" x14ac:dyDescent="0.3">
      <c r="A512" s="180"/>
      <c r="S512" s="1"/>
    </row>
    <row r="513" spans="1:19" ht="15.75" customHeight="1" x14ac:dyDescent="0.3">
      <c r="A513" s="180"/>
      <c r="S513" s="1"/>
    </row>
    <row r="514" spans="1:19" ht="15.75" customHeight="1" x14ac:dyDescent="0.3">
      <c r="A514" s="180"/>
      <c r="S514" s="1"/>
    </row>
    <row r="515" spans="1:19" ht="15.75" customHeight="1" x14ac:dyDescent="0.3">
      <c r="A515" s="180"/>
      <c r="S515" s="1"/>
    </row>
    <row r="516" spans="1:19" ht="15.75" customHeight="1" x14ac:dyDescent="0.3">
      <c r="A516" s="180"/>
      <c r="S516" s="1"/>
    </row>
    <row r="517" spans="1:19" ht="15.75" customHeight="1" x14ac:dyDescent="0.3">
      <c r="A517" s="180"/>
      <c r="S517" s="1"/>
    </row>
    <row r="518" spans="1:19" ht="15.75" customHeight="1" x14ac:dyDescent="0.3">
      <c r="A518" s="180"/>
      <c r="S518" s="1"/>
    </row>
    <row r="519" spans="1:19" ht="15.75" customHeight="1" x14ac:dyDescent="0.3">
      <c r="A519" s="180"/>
      <c r="S519" s="1"/>
    </row>
    <row r="520" spans="1:19" ht="15.75" customHeight="1" x14ac:dyDescent="0.3">
      <c r="A520" s="180"/>
      <c r="S520" s="1"/>
    </row>
    <row r="521" spans="1:19" ht="15.75" customHeight="1" x14ac:dyDescent="0.3">
      <c r="A521" s="180"/>
      <c r="S521" s="1"/>
    </row>
    <row r="522" spans="1:19" ht="15.75" customHeight="1" x14ac:dyDescent="0.3">
      <c r="A522" s="180"/>
      <c r="S522" s="1"/>
    </row>
    <row r="523" spans="1:19" ht="15.75" customHeight="1" x14ac:dyDescent="0.3">
      <c r="A523" s="180"/>
      <c r="S523" s="1"/>
    </row>
    <row r="524" spans="1:19" ht="15.75" customHeight="1" x14ac:dyDescent="0.3">
      <c r="A524" s="180"/>
      <c r="S524" s="1"/>
    </row>
    <row r="525" spans="1:19" ht="15.75" customHeight="1" x14ac:dyDescent="0.3">
      <c r="A525" s="180"/>
      <c r="S525" s="1"/>
    </row>
    <row r="526" spans="1:19" ht="15.75" customHeight="1" x14ac:dyDescent="0.3">
      <c r="A526" s="180"/>
      <c r="S526" s="1"/>
    </row>
    <row r="527" spans="1:19" ht="15.75" customHeight="1" x14ac:dyDescent="0.3">
      <c r="A527" s="180"/>
      <c r="S527" s="1"/>
    </row>
    <row r="528" spans="1:19" ht="15.75" customHeight="1" x14ac:dyDescent="0.3">
      <c r="A528" s="180"/>
      <c r="S528" s="1"/>
    </row>
    <row r="529" spans="1:19" ht="15.75" customHeight="1" x14ac:dyDescent="0.3">
      <c r="A529" s="180"/>
      <c r="S529" s="1"/>
    </row>
    <row r="530" spans="1:19" ht="15.75" customHeight="1" x14ac:dyDescent="0.3">
      <c r="A530" s="180"/>
      <c r="S530" s="1"/>
    </row>
    <row r="531" spans="1:19" ht="15.75" customHeight="1" x14ac:dyDescent="0.3">
      <c r="A531" s="180"/>
      <c r="S531" s="1"/>
    </row>
    <row r="532" spans="1:19" ht="15.75" customHeight="1" x14ac:dyDescent="0.3">
      <c r="A532" s="180"/>
      <c r="S532" s="1"/>
    </row>
    <row r="533" spans="1:19" ht="15.75" customHeight="1" x14ac:dyDescent="0.3">
      <c r="A533" s="180"/>
      <c r="S533" s="1"/>
    </row>
    <row r="534" spans="1:19" ht="15.75" customHeight="1" x14ac:dyDescent="0.3">
      <c r="A534" s="180"/>
      <c r="S534" s="1"/>
    </row>
    <row r="535" spans="1:19" ht="15.75" customHeight="1" x14ac:dyDescent="0.3">
      <c r="A535" s="180"/>
      <c r="S535" s="1"/>
    </row>
    <row r="536" spans="1:19" ht="15.75" customHeight="1" x14ac:dyDescent="0.3">
      <c r="A536" s="180"/>
      <c r="S536" s="1"/>
    </row>
    <row r="537" spans="1:19" ht="15.75" customHeight="1" x14ac:dyDescent="0.3">
      <c r="A537" s="180"/>
      <c r="S537" s="1"/>
    </row>
    <row r="538" spans="1:19" ht="15.75" customHeight="1" x14ac:dyDescent="0.3">
      <c r="A538" s="180"/>
      <c r="S538" s="1"/>
    </row>
    <row r="539" spans="1:19" ht="15.75" customHeight="1" x14ac:dyDescent="0.3">
      <c r="A539" s="180"/>
      <c r="S539" s="1"/>
    </row>
    <row r="540" spans="1:19" ht="15.75" customHeight="1" x14ac:dyDescent="0.3">
      <c r="A540" s="180"/>
      <c r="S540" s="1"/>
    </row>
    <row r="541" spans="1:19" ht="15.75" customHeight="1" x14ac:dyDescent="0.3">
      <c r="A541" s="180"/>
      <c r="S541" s="1"/>
    </row>
    <row r="542" spans="1:19" ht="15.75" customHeight="1" x14ac:dyDescent="0.3">
      <c r="A542" s="180"/>
      <c r="S542" s="1"/>
    </row>
    <row r="543" spans="1:19" ht="15.75" customHeight="1" x14ac:dyDescent="0.3">
      <c r="A543" s="180"/>
      <c r="S543" s="1"/>
    </row>
    <row r="544" spans="1:19" ht="15.75" customHeight="1" x14ac:dyDescent="0.3">
      <c r="A544" s="180"/>
      <c r="S544" s="1"/>
    </row>
    <row r="545" spans="1:19" ht="15.75" customHeight="1" x14ac:dyDescent="0.3">
      <c r="A545" s="180"/>
      <c r="S545" s="1"/>
    </row>
    <row r="546" spans="1:19" ht="15.75" customHeight="1" x14ac:dyDescent="0.3">
      <c r="A546" s="180"/>
      <c r="S546" s="1"/>
    </row>
    <row r="547" spans="1:19" ht="15.75" customHeight="1" x14ac:dyDescent="0.3">
      <c r="A547" s="180"/>
      <c r="S547" s="1"/>
    </row>
    <row r="548" spans="1:19" ht="15.75" customHeight="1" x14ac:dyDescent="0.3">
      <c r="A548" s="180"/>
      <c r="S548" s="1"/>
    </row>
    <row r="549" spans="1:19" ht="15.75" customHeight="1" x14ac:dyDescent="0.3">
      <c r="A549" s="180"/>
      <c r="S549" s="1"/>
    </row>
    <row r="550" spans="1:19" ht="15.75" customHeight="1" x14ac:dyDescent="0.3">
      <c r="A550" s="180"/>
      <c r="S550" s="1"/>
    </row>
    <row r="551" spans="1:19" ht="15.75" customHeight="1" x14ac:dyDescent="0.3">
      <c r="A551" s="180"/>
      <c r="S551" s="1"/>
    </row>
    <row r="552" spans="1:19" ht="15.75" customHeight="1" x14ac:dyDescent="0.3">
      <c r="A552" s="180"/>
      <c r="S552" s="1"/>
    </row>
    <row r="553" spans="1:19" ht="15.75" customHeight="1" x14ac:dyDescent="0.3">
      <c r="A553" s="180"/>
      <c r="S553" s="1"/>
    </row>
    <row r="554" spans="1:19" ht="15.75" customHeight="1" x14ac:dyDescent="0.3">
      <c r="A554" s="180"/>
      <c r="S554" s="1"/>
    </row>
    <row r="555" spans="1:19" ht="15.75" customHeight="1" x14ac:dyDescent="0.3">
      <c r="A555" s="180"/>
      <c r="S555" s="1"/>
    </row>
    <row r="556" spans="1:19" ht="15.75" customHeight="1" x14ac:dyDescent="0.3">
      <c r="A556" s="180"/>
      <c r="S556" s="1"/>
    </row>
    <row r="557" spans="1:19" ht="15.75" customHeight="1" x14ac:dyDescent="0.3">
      <c r="A557" s="180"/>
      <c r="S557" s="1"/>
    </row>
    <row r="558" spans="1:19" ht="15.75" customHeight="1" x14ac:dyDescent="0.3">
      <c r="A558" s="180"/>
      <c r="S558" s="1"/>
    </row>
    <row r="559" spans="1:19" ht="15.75" customHeight="1" x14ac:dyDescent="0.3">
      <c r="A559" s="180"/>
      <c r="S559" s="1"/>
    </row>
    <row r="560" spans="1:19" ht="15.75" customHeight="1" x14ac:dyDescent="0.3">
      <c r="A560" s="180"/>
      <c r="S560" s="1"/>
    </row>
    <row r="561" spans="1:19" ht="15.75" customHeight="1" x14ac:dyDescent="0.3">
      <c r="A561" s="180"/>
      <c r="S561" s="1"/>
    </row>
    <row r="562" spans="1:19" ht="15.75" customHeight="1" x14ac:dyDescent="0.3">
      <c r="A562" s="180"/>
      <c r="S562" s="1"/>
    </row>
    <row r="563" spans="1:19" ht="15.75" customHeight="1" x14ac:dyDescent="0.3">
      <c r="A563" s="180"/>
      <c r="S563" s="1"/>
    </row>
    <row r="564" spans="1:19" ht="15.75" customHeight="1" x14ac:dyDescent="0.3">
      <c r="A564" s="180"/>
      <c r="S564" s="1"/>
    </row>
    <row r="565" spans="1:19" ht="15.75" customHeight="1" x14ac:dyDescent="0.3">
      <c r="A565" s="180"/>
      <c r="S565" s="1"/>
    </row>
    <row r="566" spans="1:19" ht="15.75" customHeight="1" x14ac:dyDescent="0.3">
      <c r="A566" s="180"/>
      <c r="S566" s="1"/>
    </row>
    <row r="567" spans="1:19" ht="15.75" customHeight="1" x14ac:dyDescent="0.3">
      <c r="A567" s="180"/>
      <c r="S567" s="1"/>
    </row>
    <row r="568" spans="1:19" ht="15.75" customHeight="1" x14ac:dyDescent="0.3">
      <c r="A568" s="180"/>
      <c r="S568" s="1"/>
    </row>
    <row r="569" spans="1:19" ht="15.75" customHeight="1" x14ac:dyDescent="0.3">
      <c r="A569" s="180"/>
      <c r="S569" s="1"/>
    </row>
    <row r="570" spans="1:19" ht="15.75" customHeight="1" x14ac:dyDescent="0.3">
      <c r="A570" s="180"/>
      <c r="S570" s="1"/>
    </row>
    <row r="571" spans="1:19" ht="15.75" customHeight="1" x14ac:dyDescent="0.3">
      <c r="A571" s="180"/>
      <c r="S571" s="1"/>
    </row>
    <row r="572" spans="1:19" ht="15.75" customHeight="1" x14ac:dyDescent="0.3">
      <c r="A572" s="180"/>
      <c r="S572" s="1"/>
    </row>
    <row r="573" spans="1:19" ht="15.75" customHeight="1" x14ac:dyDescent="0.3">
      <c r="A573" s="180"/>
      <c r="S573" s="1"/>
    </row>
    <row r="574" spans="1:19" ht="15.75" customHeight="1" x14ac:dyDescent="0.3">
      <c r="A574" s="180"/>
      <c r="S574" s="1"/>
    </row>
    <row r="575" spans="1:19" ht="15.75" customHeight="1" x14ac:dyDescent="0.3">
      <c r="A575" s="180"/>
      <c r="S575" s="1"/>
    </row>
    <row r="576" spans="1:19" ht="15.75" customHeight="1" x14ac:dyDescent="0.3">
      <c r="A576" s="180"/>
      <c r="S576" s="1"/>
    </row>
    <row r="577" spans="1:19" ht="15.75" customHeight="1" x14ac:dyDescent="0.3">
      <c r="A577" s="180"/>
      <c r="S577" s="1"/>
    </row>
    <row r="578" spans="1:19" ht="15.75" customHeight="1" x14ac:dyDescent="0.3">
      <c r="A578" s="180"/>
      <c r="S578" s="1"/>
    </row>
    <row r="579" spans="1:19" ht="15.75" customHeight="1" x14ac:dyDescent="0.3">
      <c r="A579" s="180"/>
      <c r="S579" s="1"/>
    </row>
    <row r="580" spans="1:19" ht="15.75" customHeight="1" x14ac:dyDescent="0.3">
      <c r="A580" s="180"/>
      <c r="S580" s="1"/>
    </row>
    <row r="581" spans="1:19" ht="15.75" customHeight="1" x14ac:dyDescent="0.3">
      <c r="A581" s="180"/>
      <c r="S581" s="1"/>
    </row>
    <row r="582" spans="1:19" ht="15.75" customHeight="1" x14ac:dyDescent="0.3">
      <c r="A582" s="180"/>
      <c r="S582" s="1"/>
    </row>
    <row r="583" spans="1:19" ht="15.75" customHeight="1" x14ac:dyDescent="0.3">
      <c r="A583" s="180"/>
      <c r="S583" s="1"/>
    </row>
    <row r="584" spans="1:19" ht="15.75" customHeight="1" x14ac:dyDescent="0.3">
      <c r="A584" s="180"/>
      <c r="S584" s="1"/>
    </row>
    <row r="585" spans="1:19" ht="15.75" customHeight="1" x14ac:dyDescent="0.3">
      <c r="A585" s="180"/>
      <c r="S585" s="1"/>
    </row>
    <row r="586" spans="1:19" ht="15.75" customHeight="1" x14ac:dyDescent="0.3">
      <c r="A586" s="180"/>
      <c r="S586" s="1"/>
    </row>
    <row r="587" spans="1:19" ht="15.75" customHeight="1" x14ac:dyDescent="0.3">
      <c r="A587" s="180"/>
      <c r="S587" s="1"/>
    </row>
    <row r="588" spans="1:19" ht="15.75" customHeight="1" x14ac:dyDescent="0.3">
      <c r="A588" s="180"/>
      <c r="S588" s="1"/>
    </row>
    <row r="589" spans="1:19" ht="15.75" customHeight="1" x14ac:dyDescent="0.3">
      <c r="A589" s="180"/>
      <c r="S589" s="1"/>
    </row>
    <row r="590" spans="1:19" ht="15.75" customHeight="1" x14ac:dyDescent="0.3">
      <c r="A590" s="180"/>
      <c r="S590" s="1"/>
    </row>
    <row r="591" spans="1:19" ht="15.75" customHeight="1" x14ac:dyDescent="0.3">
      <c r="A591" s="180"/>
      <c r="S591" s="1"/>
    </row>
    <row r="592" spans="1:19" ht="15.75" customHeight="1" x14ac:dyDescent="0.3">
      <c r="A592" s="180"/>
      <c r="S592" s="1"/>
    </row>
    <row r="593" spans="1:19" ht="15.75" customHeight="1" x14ac:dyDescent="0.3">
      <c r="A593" s="180"/>
      <c r="S593" s="1"/>
    </row>
    <row r="594" spans="1:19" ht="15.75" customHeight="1" x14ac:dyDescent="0.3">
      <c r="A594" s="180"/>
      <c r="S594" s="1"/>
    </row>
    <row r="595" spans="1:19" ht="15.75" customHeight="1" x14ac:dyDescent="0.3">
      <c r="A595" s="180"/>
      <c r="S595" s="1"/>
    </row>
    <row r="596" spans="1:19" ht="15.75" customHeight="1" x14ac:dyDescent="0.3">
      <c r="A596" s="180"/>
      <c r="S596" s="1"/>
    </row>
    <row r="597" spans="1:19" ht="15.75" customHeight="1" x14ac:dyDescent="0.3">
      <c r="A597" s="180"/>
      <c r="S597" s="1"/>
    </row>
    <row r="598" spans="1:19" ht="15.75" customHeight="1" x14ac:dyDescent="0.3">
      <c r="A598" s="180"/>
      <c r="S598" s="1"/>
    </row>
    <row r="599" spans="1:19" ht="15.75" customHeight="1" x14ac:dyDescent="0.3">
      <c r="A599" s="180"/>
      <c r="S599" s="1"/>
    </row>
    <row r="600" spans="1:19" ht="15.75" customHeight="1" x14ac:dyDescent="0.3">
      <c r="A600" s="180"/>
      <c r="S600" s="1"/>
    </row>
    <row r="601" spans="1:19" ht="15.75" customHeight="1" x14ac:dyDescent="0.3">
      <c r="A601" s="180"/>
      <c r="S601" s="1"/>
    </row>
    <row r="602" spans="1:19" ht="15.75" customHeight="1" x14ac:dyDescent="0.3">
      <c r="A602" s="180"/>
      <c r="S602" s="1"/>
    </row>
    <row r="603" spans="1:19" ht="15.75" customHeight="1" x14ac:dyDescent="0.3">
      <c r="A603" s="180"/>
      <c r="S603" s="1"/>
    </row>
    <row r="604" spans="1:19" ht="15.75" customHeight="1" x14ac:dyDescent="0.3">
      <c r="A604" s="180"/>
      <c r="S604" s="1"/>
    </row>
    <row r="605" spans="1:19" ht="15.75" customHeight="1" x14ac:dyDescent="0.3">
      <c r="A605" s="180"/>
      <c r="S605" s="1"/>
    </row>
    <row r="606" spans="1:19" ht="15.75" customHeight="1" x14ac:dyDescent="0.3">
      <c r="A606" s="180"/>
      <c r="S606" s="1"/>
    </row>
    <row r="607" spans="1:19" ht="15.75" customHeight="1" x14ac:dyDescent="0.3">
      <c r="A607" s="180"/>
      <c r="S607" s="1"/>
    </row>
    <row r="608" spans="1:19" ht="15.75" customHeight="1" x14ac:dyDescent="0.3">
      <c r="A608" s="180"/>
      <c r="S608" s="1"/>
    </row>
    <row r="609" spans="1:19" ht="15.75" customHeight="1" x14ac:dyDescent="0.3">
      <c r="A609" s="180"/>
      <c r="S609" s="1"/>
    </row>
    <row r="610" spans="1:19" ht="15.75" customHeight="1" x14ac:dyDescent="0.3">
      <c r="A610" s="180"/>
      <c r="S610" s="1"/>
    </row>
    <row r="611" spans="1:19" ht="15.75" customHeight="1" x14ac:dyDescent="0.3">
      <c r="A611" s="180"/>
      <c r="S611" s="1"/>
    </row>
    <row r="612" spans="1:19" ht="15.75" customHeight="1" x14ac:dyDescent="0.3">
      <c r="A612" s="180"/>
      <c r="S612" s="1"/>
    </row>
    <row r="613" spans="1:19" ht="15.75" customHeight="1" x14ac:dyDescent="0.3">
      <c r="A613" s="180"/>
      <c r="S613" s="1"/>
    </row>
    <row r="614" spans="1:19" ht="15.75" customHeight="1" x14ac:dyDescent="0.3">
      <c r="A614" s="180"/>
      <c r="S614" s="1"/>
    </row>
    <row r="615" spans="1:19" ht="15.75" customHeight="1" x14ac:dyDescent="0.3">
      <c r="A615" s="180"/>
      <c r="S615" s="1"/>
    </row>
    <row r="616" spans="1:19" ht="15.75" customHeight="1" x14ac:dyDescent="0.3">
      <c r="A616" s="180"/>
      <c r="S616" s="1"/>
    </row>
    <row r="617" spans="1:19" ht="15.75" customHeight="1" x14ac:dyDescent="0.3">
      <c r="A617" s="180"/>
      <c r="S617" s="1"/>
    </row>
    <row r="618" spans="1:19" ht="15.75" customHeight="1" x14ac:dyDescent="0.3">
      <c r="A618" s="180"/>
      <c r="S618" s="1"/>
    </row>
    <row r="619" spans="1:19" ht="15.75" customHeight="1" x14ac:dyDescent="0.3">
      <c r="A619" s="180"/>
      <c r="S619" s="1"/>
    </row>
    <row r="620" spans="1:19" ht="15.75" customHeight="1" x14ac:dyDescent="0.3">
      <c r="A620" s="180"/>
      <c r="S620" s="1"/>
    </row>
    <row r="621" spans="1:19" ht="15.75" customHeight="1" x14ac:dyDescent="0.3">
      <c r="A621" s="180"/>
      <c r="S621" s="1"/>
    </row>
    <row r="622" spans="1:19" ht="15.75" customHeight="1" x14ac:dyDescent="0.3">
      <c r="A622" s="180"/>
      <c r="S622" s="1"/>
    </row>
    <row r="623" spans="1:19" ht="15.75" customHeight="1" x14ac:dyDescent="0.3">
      <c r="A623" s="180"/>
      <c r="S623" s="1"/>
    </row>
    <row r="624" spans="1:19" ht="15.75" customHeight="1" x14ac:dyDescent="0.3">
      <c r="A624" s="180"/>
      <c r="S624" s="1"/>
    </row>
    <row r="625" spans="1:19" ht="15.75" customHeight="1" x14ac:dyDescent="0.3">
      <c r="A625" s="180"/>
      <c r="S625" s="1"/>
    </row>
    <row r="626" spans="1:19" ht="15.75" customHeight="1" x14ac:dyDescent="0.3">
      <c r="A626" s="180"/>
      <c r="S626" s="1"/>
    </row>
    <row r="627" spans="1:19" ht="15.75" customHeight="1" x14ac:dyDescent="0.3">
      <c r="A627" s="180"/>
      <c r="S627" s="1"/>
    </row>
    <row r="628" spans="1:19" ht="15.75" customHeight="1" x14ac:dyDescent="0.3">
      <c r="A628" s="180"/>
      <c r="S628" s="1"/>
    </row>
    <row r="629" spans="1:19" ht="15.75" customHeight="1" x14ac:dyDescent="0.3">
      <c r="A629" s="180"/>
      <c r="S629" s="1"/>
    </row>
    <row r="630" spans="1:19" ht="15.75" customHeight="1" x14ac:dyDescent="0.3">
      <c r="A630" s="180"/>
      <c r="S630" s="1"/>
    </row>
    <row r="631" spans="1:19" ht="15.75" customHeight="1" x14ac:dyDescent="0.3">
      <c r="A631" s="180"/>
      <c r="S631" s="1"/>
    </row>
    <row r="632" spans="1:19" ht="15.75" customHeight="1" x14ac:dyDescent="0.3">
      <c r="A632" s="180"/>
      <c r="S632" s="1"/>
    </row>
    <row r="633" spans="1:19" ht="15.75" customHeight="1" x14ac:dyDescent="0.3">
      <c r="A633" s="180"/>
      <c r="S633" s="1"/>
    </row>
    <row r="634" spans="1:19" ht="15.75" customHeight="1" x14ac:dyDescent="0.3">
      <c r="A634" s="180"/>
      <c r="S634" s="1"/>
    </row>
    <row r="635" spans="1:19" ht="15.75" customHeight="1" x14ac:dyDescent="0.3">
      <c r="A635" s="180"/>
      <c r="S635" s="1"/>
    </row>
    <row r="636" spans="1:19" ht="15.75" customHeight="1" x14ac:dyDescent="0.3">
      <c r="A636" s="180"/>
      <c r="S636" s="1"/>
    </row>
    <row r="637" spans="1:19" ht="15.75" customHeight="1" x14ac:dyDescent="0.3">
      <c r="A637" s="180"/>
      <c r="S637" s="1"/>
    </row>
    <row r="638" spans="1:19" ht="15.75" customHeight="1" x14ac:dyDescent="0.3">
      <c r="A638" s="180"/>
      <c r="S638" s="1"/>
    </row>
    <row r="639" spans="1:19" ht="15.75" customHeight="1" x14ac:dyDescent="0.3">
      <c r="A639" s="180"/>
      <c r="S639" s="1"/>
    </row>
    <row r="640" spans="1:19" ht="15.75" customHeight="1" x14ac:dyDescent="0.3">
      <c r="A640" s="180"/>
      <c r="S640" s="1"/>
    </row>
    <row r="641" spans="1:19" ht="15.75" customHeight="1" x14ac:dyDescent="0.3">
      <c r="A641" s="180"/>
      <c r="S641" s="1"/>
    </row>
    <row r="642" spans="1:19" ht="15.75" customHeight="1" x14ac:dyDescent="0.3">
      <c r="A642" s="180"/>
      <c r="S642" s="1"/>
    </row>
    <row r="643" spans="1:19" ht="15.75" customHeight="1" x14ac:dyDescent="0.3">
      <c r="A643" s="180"/>
      <c r="S643" s="1"/>
    </row>
    <row r="644" spans="1:19" ht="15.75" customHeight="1" x14ac:dyDescent="0.3">
      <c r="A644" s="180"/>
      <c r="S644" s="1"/>
    </row>
    <row r="645" spans="1:19" ht="15.75" customHeight="1" x14ac:dyDescent="0.3">
      <c r="A645" s="180"/>
      <c r="S645" s="1"/>
    </row>
    <row r="646" spans="1:19" ht="15.75" customHeight="1" x14ac:dyDescent="0.3">
      <c r="A646" s="180"/>
      <c r="S646" s="1"/>
    </row>
    <row r="647" spans="1:19" ht="15.75" customHeight="1" x14ac:dyDescent="0.3">
      <c r="A647" s="180"/>
      <c r="S647" s="1"/>
    </row>
    <row r="648" spans="1:19" ht="15.75" customHeight="1" x14ac:dyDescent="0.3">
      <c r="A648" s="180"/>
      <c r="S648" s="1"/>
    </row>
    <row r="649" spans="1:19" ht="15.75" customHeight="1" x14ac:dyDescent="0.3">
      <c r="A649" s="180"/>
      <c r="S649" s="1"/>
    </row>
    <row r="650" spans="1:19" ht="15.75" customHeight="1" x14ac:dyDescent="0.3">
      <c r="A650" s="180"/>
      <c r="S650" s="1"/>
    </row>
    <row r="651" spans="1:19" ht="15.75" customHeight="1" x14ac:dyDescent="0.3">
      <c r="A651" s="180"/>
      <c r="S651" s="1"/>
    </row>
    <row r="652" spans="1:19" ht="15.75" customHeight="1" x14ac:dyDescent="0.3">
      <c r="A652" s="180"/>
      <c r="S652" s="1"/>
    </row>
    <row r="653" spans="1:19" ht="15.75" customHeight="1" x14ac:dyDescent="0.3">
      <c r="A653" s="180"/>
      <c r="S653" s="1"/>
    </row>
    <row r="654" spans="1:19" ht="15.75" customHeight="1" x14ac:dyDescent="0.3">
      <c r="A654" s="180"/>
      <c r="S654" s="1"/>
    </row>
    <row r="655" spans="1:19" ht="15.75" customHeight="1" x14ac:dyDescent="0.3">
      <c r="A655" s="180"/>
      <c r="S655" s="1"/>
    </row>
    <row r="656" spans="1:19" ht="15.75" customHeight="1" x14ac:dyDescent="0.3">
      <c r="A656" s="180"/>
      <c r="S656" s="1"/>
    </row>
    <row r="657" spans="1:19" ht="15.75" customHeight="1" x14ac:dyDescent="0.3">
      <c r="A657" s="180"/>
      <c r="S657" s="1"/>
    </row>
    <row r="658" spans="1:19" ht="15.75" customHeight="1" x14ac:dyDescent="0.3">
      <c r="A658" s="180"/>
      <c r="S658" s="1"/>
    </row>
    <row r="659" spans="1:19" ht="15.75" customHeight="1" x14ac:dyDescent="0.3">
      <c r="A659" s="180"/>
      <c r="S659" s="1"/>
    </row>
    <row r="660" spans="1:19" ht="15.75" customHeight="1" x14ac:dyDescent="0.3">
      <c r="A660" s="180"/>
      <c r="S660" s="1"/>
    </row>
    <row r="661" spans="1:19" ht="15.75" customHeight="1" x14ac:dyDescent="0.3">
      <c r="A661" s="180"/>
      <c r="S661" s="1"/>
    </row>
    <row r="662" spans="1:19" ht="15.75" customHeight="1" x14ac:dyDescent="0.3">
      <c r="A662" s="180"/>
      <c r="S662" s="1"/>
    </row>
    <row r="663" spans="1:19" ht="15.75" customHeight="1" x14ac:dyDescent="0.3">
      <c r="A663" s="180"/>
      <c r="S663" s="1"/>
    </row>
    <row r="664" spans="1:19" ht="15.75" customHeight="1" x14ac:dyDescent="0.3">
      <c r="A664" s="180"/>
      <c r="S664" s="1"/>
    </row>
    <row r="665" spans="1:19" ht="15.75" customHeight="1" x14ac:dyDescent="0.3">
      <c r="A665" s="180"/>
      <c r="S665" s="1"/>
    </row>
    <row r="666" spans="1:19" ht="15.75" customHeight="1" x14ac:dyDescent="0.3">
      <c r="A666" s="180"/>
      <c r="S666" s="1"/>
    </row>
    <row r="667" spans="1:19" ht="15.75" customHeight="1" x14ac:dyDescent="0.3">
      <c r="A667" s="180"/>
      <c r="S667" s="1"/>
    </row>
    <row r="668" spans="1:19" ht="15.75" customHeight="1" x14ac:dyDescent="0.3">
      <c r="A668" s="180"/>
      <c r="S668" s="1"/>
    </row>
    <row r="669" spans="1:19" ht="15.75" customHeight="1" x14ac:dyDescent="0.3">
      <c r="A669" s="180"/>
      <c r="S669" s="1"/>
    </row>
    <row r="670" spans="1:19" ht="15.75" customHeight="1" x14ac:dyDescent="0.3">
      <c r="A670" s="180"/>
      <c r="S670" s="1"/>
    </row>
    <row r="671" spans="1:19" ht="15.75" customHeight="1" x14ac:dyDescent="0.3">
      <c r="A671" s="180"/>
      <c r="S671" s="1"/>
    </row>
    <row r="672" spans="1:19" ht="15.75" customHeight="1" x14ac:dyDescent="0.3">
      <c r="A672" s="180"/>
      <c r="S672" s="1"/>
    </row>
    <row r="673" spans="1:19" ht="15.75" customHeight="1" x14ac:dyDescent="0.3">
      <c r="A673" s="180"/>
      <c r="S673" s="1"/>
    </row>
    <row r="674" spans="1:19" ht="15.75" customHeight="1" x14ac:dyDescent="0.3">
      <c r="A674" s="180"/>
      <c r="S674" s="1"/>
    </row>
    <row r="675" spans="1:19" ht="15.75" customHeight="1" x14ac:dyDescent="0.3">
      <c r="A675" s="180"/>
      <c r="S675" s="1"/>
    </row>
    <row r="676" spans="1:19" ht="15.75" customHeight="1" x14ac:dyDescent="0.3">
      <c r="A676" s="180"/>
      <c r="S676" s="1"/>
    </row>
    <row r="677" spans="1:19" ht="15.75" customHeight="1" x14ac:dyDescent="0.3">
      <c r="A677" s="180"/>
      <c r="S677" s="1"/>
    </row>
    <row r="678" spans="1:19" ht="15.75" customHeight="1" x14ac:dyDescent="0.3">
      <c r="A678" s="180"/>
      <c r="S678" s="1"/>
    </row>
    <row r="679" spans="1:19" ht="15.75" customHeight="1" x14ac:dyDescent="0.3">
      <c r="A679" s="180"/>
      <c r="S679" s="1"/>
    </row>
    <row r="680" spans="1:19" ht="15.75" customHeight="1" x14ac:dyDescent="0.3">
      <c r="A680" s="180"/>
      <c r="S680" s="1"/>
    </row>
    <row r="681" spans="1:19" ht="15.75" customHeight="1" x14ac:dyDescent="0.3">
      <c r="A681" s="180"/>
      <c r="S681" s="1"/>
    </row>
    <row r="682" spans="1:19" ht="15.75" customHeight="1" x14ac:dyDescent="0.3">
      <c r="A682" s="180"/>
      <c r="S682" s="1"/>
    </row>
    <row r="683" spans="1:19" ht="15.75" customHeight="1" x14ac:dyDescent="0.3">
      <c r="A683" s="180"/>
      <c r="S683" s="1"/>
    </row>
    <row r="684" spans="1:19" ht="15.75" customHeight="1" x14ac:dyDescent="0.3">
      <c r="A684" s="180"/>
      <c r="S684" s="1"/>
    </row>
    <row r="685" spans="1:19" ht="15.75" customHeight="1" x14ac:dyDescent="0.3">
      <c r="A685" s="180"/>
      <c r="S685" s="1"/>
    </row>
    <row r="686" spans="1:19" ht="15.75" customHeight="1" x14ac:dyDescent="0.3">
      <c r="A686" s="180"/>
      <c r="S686" s="1"/>
    </row>
    <row r="687" spans="1:19" ht="15.75" customHeight="1" x14ac:dyDescent="0.3">
      <c r="A687" s="180"/>
      <c r="S687" s="1"/>
    </row>
    <row r="688" spans="1:19" ht="15.75" customHeight="1" x14ac:dyDescent="0.3">
      <c r="A688" s="180"/>
      <c r="S688" s="1"/>
    </row>
    <row r="689" spans="1:19" ht="15.75" customHeight="1" x14ac:dyDescent="0.3">
      <c r="A689" s="180"/>
      <c r="S689" s="1"/>
    </row>
    <row r="690" spans="1:19" ht="15.75" customHeight="1" x14ac:dyDescent="0.3">
      <c r="A690" s="180"/>
      <c r="S690" s="1"/>
    </row>
    <row r="691" spans="1:19" ht="15.75" customHeight="1" x14ac:dyDescent="0.3">
      <c r="A691" s="180"/>
      <c r="S691" s="1"/>
    </row>
    <row r="692" spans="1:19" ht="15.75" customHeight="1" x14ac:dyDescent="0.3">
      <c r="A692" s="180"/>
      <c r="S692" s="1"/>
    </row>
    <row r="693" spans="1:19" ht="15.75" customHeight="1" x14ac:dyDescent="0.3">
      <c r="A693" s="180"/>
      <c r="S693" s="1"/>
    </row>
    <row r="694" spans="1:19" ht="15.75" customHeight="1" x14ac:dyDescent="0.3">
      <c r="A694" s="180"/>
      <c r="S694" s="1"/>
    </row>
    <row r="695" spans="1:19" ht="15.75" customHeight="1" x14ac:dyDescent="0.3">
      <c r="A695" s="180"/>
      <c r="S695" s="1"/>
    </row>
    <row r="696" spans="1:19" ht="15.75" customHeight="1" x14ac:dyDescent="0.3">
      <c r="A696" s="180"/>
      <c r="S696" s="1"/>
    </row>
    <row r="697" spans="1:19" ht="15.75" customHeight="1" x14ac:dyDescent="0.3">
      <c r="A697" s="180"/>
      <c r="S697" s="1"/>
    </row>
    <row r="698" spans="1:19" ht="15.75" customHeight="1" x14ac:dyDescent="0.3">
      <c r="A698" s="180"/>
      <c r="S698" s="1"/>
    </row>
    <row r="699" spans="1:19" ht="15.75" customHeight="1" x14ac:dyDescent="0.3">
      <c r="A699" s="180"/>
      <c r="S699" s="1"/>
    </row>
    <row r="700" spans="1:19" ht="15.75" customHeight="1" x14ac:dyDescent="0.3">
      <c r="A700" s="180"/>
      <c r="S700" s="1"/>
    </row>
    <row r="701" spans="1:19" ht="15.75" customHeight="1" x14ac:dyDescent="0.3">
      <c r="A701" s="180"/>
      <c r="S701" s="1"/>
    </row>
    <row r="702" spans="1:19" ht="15.75" customHeight="1" x14ac:dyDescent="0.3">
      <c r="A702" s="180"/>
      <c r="S702" s="1"/>
    </row>
    <row r="703" spans="1:19" ht="15.75" customHeight="1" x14ac:dyDescent="0.3">
      <c r="A703" s="180"/>
      <c r="S703" s="1"/>
    </row>
    <row r="704" spans="1:19" ht="15.75" customHeight="1" x14ac:dyDescent="0.3">
      <c r="A704" s="180"/>
      <c r="S704" s="1"/>
    </row>
    <row r="705" spans="1:19" ht="15.75" customHeight="1" x14ac:dyDescent="0.3">
      <c r="A705" s="180"/>
      <c r="S705" s="1"/>
    </row>
    <row r="706" spans="1:19" ht="15.75" customHeight="1" x14ac:dyDescent="0.3">
      <c r="A706" s="180"/>
      <c r="S706" s="1"/>
    </row>
    <row r="707" spans="1:19" ht="15.75" customHeight="1" x14ac:dyDescent="0.3">
      <c r="A707" s="180"/>
      <c r="S707" s="1"/>
    </row>
    <row r="708" spans="1:19" ht="15.75" customHeight="1" x14ac:dyDescent="0.3">
      <c r="A708" s="180"/>
      <c r="S708" s="1"/>
    </row>
    <row r="709" spans="1:19" ht="15.75" customHeight="1" x14ac:dyDescent="0.3">
      <c r="A709" s="180"/>
      <c r="S709" s="1"/>
    </row>
    <row r="710" spans="1:19" ht="15.75" customHeight="1" x14ac:dyDescent="0.3">
      <c r="A710" s="180"/>
      <c r="S710" s="1"/>
    </row>
    <row r="711" spans="1:19" ht="15.75" customHeight="1" x14ac:dyDescent="0.3">
      <c r="A711" s="180"/>
      <c r="S711" s="1"/>
    </row>
    <row r="712" spans="1:19" ht="15.75" customHeight="1" x14ac:dyDescent="0.3">
      <c r="A712" s="180"/>
      <c r="S712" s="1"/>
    </row>
    <row r="713" spans="1:19" ht="15.75" customHeight="1" x14ac:dyDescent="0.3">
      <c r="A713" s="180"/>
      <c r="S713" s="1"/>
    </row>
    <row r="714" spans="1:19" ht="15.75" customHeight="1" x14ac:dyDescent="0.3">
      <c r="A714" s="180"/>
      <c r="S714" s="1"/>
    </row>
    <row r="715" spans="1:19" ht="15.75" customHeight="1" x14ac:dyDescent="0.3">
      <c r="A715" s="180"/>
      <c r="S715" s="1"/>
    </row>
    <row r="716" spans="1:19" ht="15.75" customHeight="1" x14ac:dyDescent="0.3">
      <c r="A716" s="180"/>
      <c r="S716" s="1"/>
    </row>
    <row r="717" spans="1:19" ht="15.75" customHeight="1" x14ac:dyDescent="0.3">
      <c r="A717" s="180"/>
      <c r="S717" s="1"/>
    </row>
    <row r="718" spans="1:19" ht="15.75" customHeight="1" x14ac:dyDescent="0.3">
      <c r="A718" s="180"/>
      <c r="S718" s="1"/>
    </row>
    <row r="719" spans="1:19" ht="15.75" customHeight="1" x14ac:dyDescent="0.3">
      <c r="A719" s="180"/>
      <c r="S719" s="1"/>
    </row>
    <row r="720" spans="1:19" ht="15.75" customHeight="1" x14ac:dyDescent="0.3">
      <c r="A720" s="180"/>
      <c r="S720" s="1"/>
    </row>
    <row r="721" spans="1:19" ht="15.75" customHeight="1" x14ac:dyDescent="0.3">
      <c r="A721" s="180"/>
      <c r="S721" s="1"/>
    </row>
    <row r="722" spans="1:19" ht="15.75" customHeight="1" x14ac:dyDescent="0.3">
      <c r="A722" s="180"/>
      <c r="S722" s="1"/>
    </row>
    <row r="723" spans="1:19" ht="15.75" customHeight="1" x14ac:dyDescent="0.3">
      <c r="A723" s="180"/>
      <c r="S723" s="1"/>
    </row>
    <row r="724" spans="1:19" ht="15.75" customHeight="1" x14ac:dyDescent="0.3">
      <c r="A724" s="180"/>
      <c r="S724" s="1"/>
    </row>
    <row r="725" spans="1:19" ht="15.75" customHeight="1" x14ac:dyDescent="0.3">
      <c r="A725" s="180"/>
      <c r="S725" s="1"/>
    </row>
    <row r="726" spans="1:19" ht="15.75" customHeight="1" x14ac:dyDescent="0.3">
      <c r="A726" s="180"/>
      <c r="S726" s="1"/>
    </row>
    <row r="727" spans="1:19" ht="15.75" customHeight="1" x14ac:dyDescent="0.3">
      <c r="A727" s="180"/>
      <c r="S727" s="1"/>
    </row>
    <row r="728" spans="1:19" ht="15.75" customHeight="1" x14ac:dyDescent="0.3">
      <c r="A728" s="180"/>
      <c r="S728" s="1"/>
    </row>
    <row r="729" spans="1:19" ht="15.75" customHeight="1" x14ac:dyDescent="0.3">
      <c r="A729" s="180"/>
      <c r="S729" s="1"/>
    </row>
    <row r="730" spans="1:19" ht="15.75" customHeight="1" x14ac:dyDescent="0.3">
      <c r="A730" s="180"/>
      <c r="S730" s="1"/>
    </row>
    <row r="731" spans="1:19" ht="15.75" customHeight="1" x14ac:dyDescent="0.3">
      <c r="A731" s="180"/>
      <c r="S731" s="1"/>
    </row>
    <row r="732" spans="1:19" ht="15.75" customHeight="1" x14ac:dyDescent="0.3">
      <c r="A732" s="180"/>
      <c r="S732" s="1"/>
    </row>
    <row r="733" spans="1:19" ht="15.75" customHeight="1" x14ac:dyDescent="0.3">
      <c r="A733" s="180"/>
      <c r="S733" s="1"/>
    </row>
    <row r="734" spans="1:19" ht="15.75" customHeight="1" x14ac:dyDescent="0.3">
      <c r="A734" s="180"/>
      <c r="S734" s="1"/>
    </row>
    <row r="735" spans="1:19" ht="15.75" customHeight="1" x14ac:dyDescent="0.3">
      <c r="A735" s="180"/>
      <c r="S735" s="1"/>
    </row>
    <row r="736" spans="1:19" ht="15.75" customHeight="1" x14ac:dyDescent="0.3">
      <c r="A736" s="180"/>
      <c r="S736" s="1"/>
    </row>
    <row r="737" spans="1:19" ht="15.75" customHeight="1" x14ac:dyDescent="0.3">
      <c r="A737" s="180"/>
      <c r="S737" s="1"/>
    </row>
    <row r="738" spans="1:19" ht="15.75" customHeight="1" x14ac:dyDescent="0.3">
      <c r="A738" s="180"/>
      <c r="S738" s="1"/>
    </row>
    <row r="739" spans="1:19" ht="15.75" customHeight="1" x14ac:dyDescent="0.3">
      <c r="A739" s="180"/>
      <c r="S739" s="1"/>
    </row>
    <row r="740" spans="1:19" ht="15.75" customHeight="1" x14ac:dyDescent="0.3">
      <c r="A740" s="180"/>
      <c r="S740" s="1"/>
    </row>
    <row r="741" spans="1:19" ht="15.75" customHeight="1" x14ac:dyDescent="0.3">
      <c r="A741" s="180"/>
      <c r="S741" s="1"/>
    </row>
    <row r="742" spans="1:19" ht="15.75" customHeight="1" x14ac:dyDescent="0.3">
      <c r="A742" s="180"/>
      <c r="S742" s="1"/>
    </row>
    <row r="743" spans="1:19" ht="15.75" customHeight="1" x14ac:dyDescent="0.3">
      <c r="A743" s="180"/>
      <c r="S743" s="1"/>
    </row>
    <row r="744" spans="1:19" ht="15.75" customHeight="1" x14ac:dyDescent="0.3">
      <c r="A744" s="180"/>
      <c r="S744" s="1"/>
    </row>
    <row r="745" spans="1:19" ht="15.75" customHeight="1" x14ac:dyDescent="0.3">
      <c r="A745" s="180"/>
      <c r="S745" s="1"/>
    </row>
    <row r="746" spans="1:19" ht="15.75" customHeight="1" x14ac:dyDescent="0.3">
      <c r="A746" s="180"/>
      <c r="S746" s="1"/>
    </row>
    <row r="747" spans="1:19" ht="15.75" customHeight="1" x14ac:dyDescent="0.3">
      <c r="A747" s="180"/>
      <c r="S747" s="1"/>
    </row>
    <row r="748" spans="1:19" ht="15.75" customHeight="1" x14ac:dyDescent="0.3">
      <c r="A748" s="180"/>
      <c r="S748" s="1"/>
    </row>
    <row r="749" spans="1:19" ht="15.75" customHeight="1" x14ac:dyDescent="0.3">
      <c r="A749" s="180"/>
      <c r="S749" s="1"/>
    </row>
    <row r="750" spans="1:19" ht="15.75" customHeight="1" x14ac:dyDescent="0.3">
      <c r="A750" s="180"/>
      <c r="S750" s="1"/>
    </row>
    <row r="751" spans="1:19" ht="15.75" customHeight="1" x14ac:dyDescent="0.3">
      <c r="A751" s="180"/>
      <c r="S751" s="1"/>
    </row>
    <row r="752" spans="1:19" ht="15.75" customHeight="1" x14ac:dyDescent="0.3">
      <c r="A752" s="180"/>
      <c r="S752" s="1"/>
    </row>
    <row r="753" spans="1:19" ht="15.75" customHeight="1" x14ac:dyDescent="0.3">
      <c r="A753" s="180"/>
      <c r="S753" s="1"/>
    </row>
    <row r="754" spans="1:19" ht="15.75" customHeight="1" x14ac:dyDescent="0.3">
      <c r="A754" s="180"/>
      <c r="S754" s="1"/>
    </row>
    <row r="755" spans="1:19" ht="15.75" customHeight="1" x14ac:dyDescent="0.3">
      <c r="A755" s="180"/>
      <c r="S755" s="1"/>
    </row>
    <row r="756" spans="1:19" ht="15.75" customHeight="1" x14ac:dyDescent="0.3">
      <c r="A756" s="180"/>
      <c r="S756" s="1"/>
    </row>
    <row r="757" spans="1:19" ht="15.75" customHeight="1" x14ac:dyDescent="0.3">
      <c r="A757" s="180"/>
      <c r="S757" s="1"/>
    </row>
    <row r="758" spans="1:19" ht="15.75" customHeight="1" x14ac:dyDescent="0.3">
      <c r="A758" s="180"/>
      <c r="S758" s="1"/>
    </row>
    <row r="759" spans="1:19" ht="15.75" customHeight="1" x14ac:dyDescent="0.3">
      <c r="A759" s="180"/>
      <c r="S759" s="1"/>
    </row>
    <row r="760" spans="1:19" ht="15.75" customHeight="1" x14ac:dyDescent="0.3">
      <c r="A760" s="180"/>
      <c r="S760" s="1"/>
    </row>
    <row r="761" spans="1:19" ht="15.75" customHeight="1" x14ac:dyDescent="0.3">
      <c r="A761" s="180"/>
      <c r="S761" s="1"/>
    </row>
    <row r="762" spans="1:19" ht="15.75" customHeight="1" x14ac:dyDescent="0.3">
      <c r="A762" s="180"/>
      <c r="S762" s="1"/>
    </row>
    <row r="763" spans="1:19" ht="15.75" customHeight="1" x14ac:dyDescent="0.3">
      <c r="A763" s="180"/>
      <c r="S763" s="1"/>
    </row>
    <row r="764" spans="1:19" ht="15.75" customHeight="1" x14ac:dyDescent="0.3">
      <c r="A764" s="180"/>
      <c r="S764" s="1"/>
    </row>
    <row r="765" spans="1:19" ht="15.75" customHeight="1" x14ac:dyDescent="0.3">
      <c r="A765" s="180"/>
      <c r="S765" s="1"/>
    </row>
    <row r="766" spans="1:19" ht="15.75" customHeight="1" x14ac:dyDescent="0.3">
      <c r="A766" s="180"/>
      <c r="S766" s="1"/>
    </row>
    <row r="767" spans="1:19" ht="15.75" customHeight="1" x14ac:dyDescent="0.3">
      <c r="A767" s="180"/>
      <c r="S767" s="1"/>
    </row>
    <row r="768" spans="1:19" ht="15.75" customHeight="1" x14ac:dyDescent="0.3">
      <c r="A768" s="180"/>
      <c r="S768" s="1"/>
    </row>
    <row r="769" spans="1:19" ht="15.75" customHeight="1" x14ac:dyDescent="0.3">
      <c r="A769" s="180"/>
      <c r="S769" s="1"/>
    </row>
    <row r="770" spans="1:19" ht="15.75" customHeight="1" x14ac:dyDescent="0.3">
      <c r="A770" s="180"/>
      <c r="S770" s="1"/>
    </row>
    <row r="771" spans="1:19" ht="15.75" customHeight="1" x14ac:dyDescent="0.3">
      <c r="A771" s="180"/>
      <c r="S771" s="1"/>
    </row>
    <row r="772" spans="1:19" ht="15.75" customHeight="1" x14ac:dyDescent="0.3">
      <c r="A772" s="180"/>
      <c r="S772" s="1"/>
    </row>
    <row r="773" spans="1:19" ht="15.75" customHeight="1" x14ac:dyDescent="0.3">
      <c r="A773" s="180"/>
      <c r="S773" s="1"/>
    </row>
    <row r="774" spans="1:19" ht="15.75" customHeight="1" x14ac:dyDescent="0.3">
      <c r="A774" s="180"/>
      <c r="S774" s="1"/>
    </row>
    <row r="775" spans="1:19" ht="15.75" customHeight="1" x14ac:dyDescent="0.3">
      <c r="A775" s="180"/>
      <c r="S775" s="1"/>
    </row>
    <row r="776" spans="1:19" ht="15.75" customHeight="1" x14ac:dyDescent="0.3">
      <c r="A776" s="180"/>
      <c r="S776" s="1"/>
    </row>
    <row r="777" spans="1:19" ht="15.75" customHeight="1" x14ac:dyDescent="0.3">
      <c r="A777" s="180"/>
      <c r="S777" s="1"/>
    </row>
    <row r="778" spans="1:19" ht="15.75" customHeight="1" x14ac:dyDescent="0.3">
      <c r="A778" s="180"/>
      <c r="S778" s="1"/>
    </row>
    <row r="779" spans="1:19" ht="15.75" customHeight="1" x14ac:dyDescent="0.3">
      <c r="A779" s="180"/>
      <c r="S779" s="1"/>
    </row>
    <row r="780" spans="1:19" ht="15.75" customHeight="1" x14ac:dyDescent="0.3">
      <c r="A780" s="180"/>
      <c r="S780" s="1"/>
    </row>
    <row r="781" spans="1:19" ht="15.75" customHeight="1" x14ac:dyDescent="0.3">
      <c r="A781" s="180"/>
      <c r="S781" s="1"/>
    </row>
    <row r="782" spans="1:19" ht="15.75" customHeight="1" x14ac:dyDescent="0.3">
      <c r="A782" s="180"/>
      <c r="S782" s="1"/>
    </row>
    <row r="783" spans="1:19" ht="15.75" customHeight="1" x14ac:dyDescent="0.3">
      <c r="A783" s="180"/>
      <c r="S783" s="1"/>
    </row>
    <row r="784" spans="1:19" ht="15.75" customHeight="1" x14ac:dyDescent="0.3">
      <c r="A784" s="180"/>
      <c r="S784" s="1"/>
    </row>
    <row r="785" spans="1:19" ht="15.75" customHeight="1" x14ac:dyDescent="0.3">
      <c r="A785" s="180"/>
      <c r="S785" s="1"/>
    </row>
    <row r="786" spans="1:19" ht="15.75" customHeight="1" x14ac:dyDescent="0.3">
      <c r="A786" s="180"/>
      <c r="S786" s="1"/>
    </row>
    <row r="787" spans="1:19" ht="15.75" customHeight="1" x14ac:dyDescent="0.3">
      <c r="A787" s="180"/>
      <c r="S787" s="1"/>
    </row>
    <row r="788" spans="1:19" ht="15.75" customHeight="1" x14ac:dyDescent="0.3">
      <c r="A788" s="180"/>
      <c r="S788" s="1"/>
    </row>
    <row r="789" spans="1:19" ht="15.75" customHeight="1" x14ac:dyDescent="0.3">
      <c r="A789" s="180"/>
      <c r="S789" s="1"/>
    </row>
    <row r="790" spans="1:19" ht="15.75" customHeight="1" x14ac:dyDescent="0.3">
      <c r="A790" s="180"/>
      <c r="S790" s="1"/>
    </row>
    <row r="791" spans="1:19" ht="15.75" customHeight="1" x14ac:dyDescent="0.3">
      <c r="A791" s="180"/>
      <c r="S791" s="1"/>
    </row>
    <row r="792" spans="1:19" ht="15.75" customHeight="1" x14ac:dyDescent="0.3">
      <c r="A792" s="180"/>
      <c r="S792" s="1"/>
    </row>
    <row r="793" spans="1:19" ht="15.75" customHeight="1" x14ac:dyDescent="0.3">
      <c r="A793" s="180"/>
      <c r="S793" s="1"/>
    </row>
    <row r="794" spans="1:19" ht="15.75" customHeight="1" x14ac:dyDescent="0.3">
      <c r="A794" s="180"/>
      <c r="S794" s="1"/>
    </row>
    <row r="795" spans="1:19" ht="15.75" customHeight="1" x14ac:dyDescent="0.3">
      <c r="A795" s="180"/>
      <c r="S795" s="1"/>
    </row>
    <row r="796" spans="1:19" ht="15.75" customHeight="1" x14ac:dyDescent="0.3">
      <c r="A796" s="180"/>
      <c r="S796" s="1"/>
    </row>
    <row r="797" spans="1:19" ht="15.75" customHeight="1" x14ac:dyDescent="0.3">
      <c r="A797" s="180"/>
      <c r="S797" s="1"/>
    </row>
    <row r="798" spans="1:19" ht="15.75" customHeight="1" x14ac:dyDescent="0.3">
      <c r="A798" s="180"/>
      <c r="S798" s="1"/>
    </row>
    <row r="799" spans="1:19" ht="15.75" customHeight="1" x14ac:dyDescent="0.3">
      <c r="A799" s="180"/>
      <c r="S799" s="1"/>
    </row>
    <row r="800" spans="1:19" ht="15.75" customHeight="1" x14ac:dyDescent="0.3">
      <c r="A800" s="180"/>
      <c r="S800" s="1"/>
    </row>
    <row r="801" spans="1:19" ht="15.75" customHeight="1" x14ac:dyDescent="0.3">
      <c r="A801" s="180"/>
      <c r="S801" s="1"/>
    </row>
    <row r="802" spans="1:19" ht="15.75" customHeight="1" x14ac:dyDescent="0.3">
      <c r="A802" s="180"/>
      <c r="S802" s="1"/>
    </row>
    <row r="803" spans="1:19" ht="15.75" customHeight="1" x14ac:dyDescent="0.3">
      <c r="A803" s="180"/>
      <c r="S803" s="1"/>
    </row>
    <row r="804" spans="1:19" ht="15.75" customHeight="1" x14ac:dyDescent="0.3">
      <c r="A804" s="180"/>
      <c r="S804" s="1"/>
    </row>
    <row r="805" spans="1:19" ht="15.75" customHeight="1" x14ac:dyDescent="0.3">
      <c r="A805" s="180"/>
      <c r="S805" s="1"/>
    </row>
    <row r="806" spans="1:19" ht="15.75" customHeight="1" x14ac:dyDescent="0.3">
      <c r="A806" s="180"/>
      <c r="S806" s="1"/>
    </row>
    <row r="807" spans="1:19" ht="15.75" customHeight="1" x14ac:dyDescent="0.3">
      <c r="A807" s="180"/>
      <c r="S807" s="1"/>
    </row>
    <row r="808" spans="1:19" ht="15.75" customHeight="1" x14ac:dyDescent="0.3">
      <c r="A808" s="180"/>
      <c r="S808" s="1"/>
    </row>
    <row r="809" spans="1:19" ht="15.75" customHeight="1" x14ac:dyDescent="0.3">
      <c r="A809" s="180"/>
      <c r="S809" s="1"/>
    </row>
    <row r="810" spans="1:19" ht="15.75" customHeight="1" x14ac:dyDescent="0.3">
      <c r="A810" s="180"/>
      <c r="S810" s="1"/>
    </row>
    <row r="811" spans="1:19" ht="15.75" customHeight="1" x14ac:dyDescent="0.3">
      <c r="A811" s="180"/>
      <c r="S811" s="1"/>
    </row>
    <row r="812" spans="1:19" ht="15.75" customHeight="1" x14ac:dyDescent="0.3">
      <c r="A812" s="180"/>
      <c r="S812" s="1"/>
    </row>
    <row r="813" spans="1:19" ht="15.75" customHeight="1" x14ac:dyDescent="0.3">
      <c r="A813" s="180"/>
      <c r="S813" s="1"/>
    </row>
    <row r="814" spans="1:19" ht="15.75" customHeight="1" x14ac:dyDescent="0.3">
      <c r="A814" s="180"/>
      <c r="S814" s="1"/>
    </row>
    <row r="815" spans="1:19" ht="15.75" customHeight="1" x14ac:dyDescent="0.3">
      <c r="A815" s="180"/>
      <c r="S815" s="1"/>
    </row>
    <row r="816" spans="1:19" ht="15.75" customHeight="1" x14ac:dyDescent="0.3">
      <c r="A816" s="180"/>
      <c r="S816" s="1"/>
    </row>
    <row r="817" spans="1:19" ht="15.75" customHeight="1" x14ac:dyDescent="0.3">
      <c r="A817" s="180"/>
      <c r="S817" s="1"/>
    </row>
    <row r="818" spans="1:19" ht="15.75" customHeight="1" x14ac:dyDescent="0.3">
      <c r="A818" s="180"/>
      <c r="S818" s="1"/>
    </row>
    <row r="819" spans="1:19" ht="15.75" customHeight="1" x14ac:dyDescent="0.3">
      <c r="A819" s="180"/>
      <c r="S819" s="1"/>
    </row>
    <row r="820" spans="1:19" ht="15.75" customHeight="1" x14ac:dyDescent="0.3">
      <c r="A820" s="180"/>
      <c r="S820" s="1"/>
    </row>
    <row r="821" spans="1:19" ht="15.75" customHeight="1" x14ac:dyDescent="0.3">
      <c r="A821" s="180"/>
      <c r="S821" s="1"/>
    </row>
    <row r="822" spans="1:19" ht="15.75" customHeight="1" x14ac:dyDescent="0.3">
      <c r="A822" s="180"/>
      <c r="S822" s="1"/>
    </row>
    <row r="823" spans="1:19" ht="15.75" customHeight="1" x14ac:dyDescent="0.3">
      <c r="A823" s="180"/>
      <c r="S823" s="1"/>
    </row>
    <row r="824" spans="1:19" ht="15.75" customHeight="1" x14ac:dyDescent="0.3">
      <c r="A824" s="180"/>
      <c r="S824" s="1"/>
    </row>
    <row r="825" spans="1:19" ht="15.75" customHeight="1" x14ac:dyDescent="0.3">
      <c r="A825" s="180"/>
      <c r="S825" s="1"/>
    </row>
    <row r="826" spans="1:19" ht="15.75" customHeight="1" x14ac:dyDescent="0.3">
      <c r="A826" s="180"/>
      <c r="S826" s="1"/>
    </row>
    <row r="827" spans="1:19" ht="15.75" customHeight="1" x14ac:dyDescent="0.3">
      <c r="A827" s="180"/>
      <c r="S827" s="1"/>
    </row>
    <row r="828" spans="1:19" ht="15.75" customHeight="1" x14ac:dyDescent="0.3">
      <c r="A828" s="180"/>
      <c r="S828" s="1"/>
    </row>
    <row r="829" spans="1:19" ht="15.75" customHeight="1" x14ac:dyDescent="0.3">
      <c r="A829" s="180"/>
      <c r="S829" s="1"/>
    </row>
    <row r="830" spans="1:19" ht="15.75" customHeight="1" x14ac:dyDescent="0.3">
      <c r="A830" s="180"/>
      <c r="S830" s="1"/>
    </row>
    <row r="831" spans="1:19" ht="15.75" customHeight="1" x14ac:dyDescent="0.3">
      <c r="A831" s="180"/>
      <c r="S831" s="1"/>
    </row>
    <row r="832" spans="1:19" ht="15.75" customHeight="1" x14ac:dyDescent="0.3">
      <c r="A832" s="180"/>
      <c r="S832" s="1"/>
    </row>
    <row r="833" spans="1:19" ht="15.75" customHeight="1" x14ac:dyDescent="0.3">
      <c r="A833" s="180"/>
      <c r="S833" s="1"/>
    </row>
    <row r="834" spans="1:19" ht="15.75" customHeight="1" x14ac:dyDescent="0.3">
      <c r="A834" s="180"/>
      <c r="S834" s="1"/>
    </row>
    <row r="835" spans="1:19" ht="15.75" customHeight="1" x14ac:dyDescent="0.3">
      <c r="A835" s="180"/>
      <c r="S835" s="1"/>
    </row>
    <row r="836" spans="1:19" ht="15.75" customHeight="1" x14ac:dyDescent="0.3">
      <c r="A836" s="180"/>
      <c r="S836" s="1"/>
    </row>
    <row r="837" spans="1:19" ht="15.75" customHeight="1" x14ac:dyDescent="0.3">
      <c r="A837" s="180"/>
      <c r="S837" s="1"/>
    </row>
    <row r="838" spans="1:19" ht="15.75" customHeight="1" x14ac:dyDescent="0.3">
      <c r="A838" s="180"/>
      <c r="S838" s="1"/>
    </row>
    <row r="839" spans="1:19" ht="15.75" customHeight="1" x14ac:dyDescent="0.3">
      <c r="A839" s="180"/>
      <c r="S839" s="1"/>
    </row>
    <row r="840" spans="1:19" ht="15.75" customHeight="1" x14ac:dyDescent="0.3">
      <c r="A840" s="180"/>
      <c r="S840" s="1"/>
    </row>
    <row r="841" spans="1:19" ht="15.75" customHeight="1" x14ac:dyDescent="0.3">
      <c r="A841" s="180"/>
      <c r="S841" s="1"/>
    </row>
    <row r="842" spans="1:19" ht="15.75" customHeight="1" x14ac:dyDescent="0.3">
      <c r="A842" s="180"/>
      <c r="S842" s="1"/>
    </row>
    <row r="843" spans="1:19" ht="15.75" customHeight="1" x14ac:dyDescent="0.3">
      <c r="A843" s="180"/>
      <c r="S843" s="1"/>
    </row>
    <row r="844" spans="1:19" ht="15.75" customHeight="1" x14ac:dyDescent="0.3">
      <c r="A844" s="180"/>
      <c r="S844" s="1"/>
    </row>
    <row r="845" spans="1:19" ht="15.75" customHeight="1" x14ac:dyDescent="0.3">
      <c r="A845" s="180"/>
      <c r="S845" s="1"/>
    </row>
    <row r="846" spans="1:19" ht="15.75" customHeight="1" x14ac:dyDescent="0.3">
      <c r="A846" s="180"/>
      <c r="S846" s="1"/>
    </row>
    <row r="847" spans="1:19" ht="15.75" customHeight="1" x14ac:dyDescent="0.3">
      <c r="A847" s="180"/>
      <c r="S847" s="1"/>
    </row>
    <row r="848" spans="1:19" ht="15.75" customHeight="1" x14ac:dyDescent="0.3">
      <c r="A848" s="180"/>
      <c r="S848" s="1"/>
    </row>
    <row r="849" spans="1:19" ht="15.75" customHeight="1" x14ac:dyDescent="0.3">
      <c r="A849" s="180"/>
      <c r="S849" s="1"/>
    </row>
    <row r="850" spans="1:19" ht="15.75" customHeight="1" x14ac:dyDescent="0.3">
      <c r="A850" s="180"/>
      <c r="S850" s="1"/>
    </row>
    <row r="851" spans="1:19" ht="15.75" customHeight="1" x14ac:dyDescent="0.3">
      <c r="A851" s="180"/>
      <c r="S851" s="1"/>
    </row>
    <row r="852" spans="1:19" ht="15.75" customHeight="1" x14ac:dyDescent="0.3">
      <c r="A852" s="180"/>
      <c r="S852" s="1"/>
    </row>
    <row r="853" spans="1:19" ht="15.75" customHeight="1" x14ac:dyDescent="0.3">
      <c r="A853" s="180"/>
      <c r="S853" s="1"/>
    </row>
    <row r="854" spans="1:19" ht="15.75" customHeight="1" x14ac:dyDescent="0.3">
      <c r="A854" s="180"/>
      <c r="S854" s="1"/>
    </row>
    <row r="855" spans="1:19" ht="15.75" customHeight="1" x14ac:dyDescent="0.3">
      <c r="A855" s="180"/>
      <c r="S855" s="1"/>
    </row>
    <row r="856" spans="1:19" ht="15.75" customHeight="1" x14ac:dyDescent="0.3">
      <c r="A856" s="180"/>
      <c r="S856" s="1"/>
    </row>
    <row r="857" spans="1:19" ht="15.75" customHeight="1" x14ac:dyDescent="0.3">
      <c r="A857" s="180"/>
      <c r="S857" s="1"/>
    </row>
    <row r="858" spans="1:19" ht="15.75" customHeight="1" x14ac:dyDescent="0.3">
      <c r="A858" s="180"/>
      <c r="S858" s="1"/>
    </row>
    <row r="859" spans="1:19" ht="15.75" customHeight="1" x14ac:dyDescent="0.3">
      <c r="A859" s="180"/>
      <c r="S859" s="1"/>
    </row>
    <row r="860" spans="1:19" ht="15.75" customHeight="1" x14ac:dyDescent="0.3">
      <c r="A860" s="180"/>
      <c r="S860" s="1"/>
    </row>
    <row r="861" spans="1:19" ht="15.75" customHeight="1" x14ac:dyDescent="0.3">
      <c r="A861" s="180"/>
      <c r="S861" s="1"/>
    </row>
    <row r="862" spans="1:19" ht="15.75" customHeight="1" x14ac:dyDescent="0.3">
      <c r="A862" s="180"/>
      <c r="S862" s="1"/>
    </row>
    <row r="863" spans="1:19" ht="15.75" customHeight="1" x14ac:dyDescent="0.3">
      <c r="A863" s="180"/>
      <c r="S863" s="1"/>
    </row>
    <row r="864" spans="1:19" ht="15.75" customHeight="1" x14ac:dyDescent="0.3">
      <c r="A864" s="180"/>
      <c r="S864" s="1"/>
    </row>
    <row r="865" spans="1:19" ht="15.75" customHeight="1" x14ac:dyDescent="0.3">
      <c r="A865" s="180"/>
      <c r="S865" s="1"/>
    </row>
    <row r="866" spans="1:19" ht="15.75" customHeight="1" x14ac:dyDescent="0.3">
      <c r="A866" s="180"/>
      <c r="S866" s="1"/>
    </row>
    <row r="867" spans="1:19" ht="15.75" customHeight="1" x14ac:dyDescent="0.3">
      <c r="A867" s="180"/>
      <c r="S867" s="1"/>
    </row>
    <row r="868" spans="1:19" ht="15.75" customHeight="1" x14ac:dyDescent="0.3">
      <c r="A868" s="180"/>
      <c r="S868" s="1"/>
    </row>
    <row r="869" spans="1:19" ht="15.75" customHeight="1" x14ac:dyDescent="0.3">
      <c r="A869" s="180"/>
      <c r="S869" s="1"/>
    </row>
    <row r="870" spans="1:19" ht="15.75" customHeight="1" x14ac:dyDescent="0.3">
      <c r="A870" s="180"/>
      <c r="S870" s="1"/>
    </row>
    <row r="871" spans="1:19" ht="15.75" customHeight="1" x14ac:dyDescent="0.3">
      <c r="A871" s="180"/>
      <c r="S871" s="1"/>
    </row>
    <row r="872" spans="1:19" ht="15.75" customHeight="1" x14ac:dyDescent="0.3">
      <c r="A872" s="180"/>
      <c r="S872" s="1"/>
    </row>
    <row r="873" spans="1:19" ht="15.75" customHeight="1" x14ac:dyDescent="0.3">
      <c r="A873" s="180"/>
      <c r="S873" s="1"/>
    </row>
    <row r="874" spans="1:19" ht="15.75" customHeight="1" x14ac:dyDescent="0.3">
      <c r="A874" s="180"/>
      <c r="S874" s="1"/>
    </row>
    <row r="875" spans="1:19" ht="15.75" customHeight="1" x14ac:dyDescent="0.3">
      <c r="A875" s="180"/>
      <c r="S875" s="1"/>
    </row>
    <row r="876" spans="1:19" ht="15.75" customHeight="1" x14ac:dyDescent="0.3">
      <c r="A876" s="180"/>
      <c r="S876" s="1"/>
    </row>
    <row r="877" spans="1:19" ht="15.75" customHeight="1" x14ac:dyDescent="0.3">
      <c r="A877" s="180"/>
      <c r="S877" s="1"/>
    </row>
    <row r="878" spans="1:19" ht="15.75" customHeight="1" x14ac:dyDescent="0.3">
      <c r="A878" s="180"/>
      <c r="S878" s="1"/>
    </row>
    <row r="879" spans="1:19" ht="15.75" customHeight="1" x14ac:dyDescent="0.3">
      <c r="A879" s="180"/>
      <c r="S879" s="1"/>
    </row>
    <row r="880" spans="1:19" ht="15.75" customHeight="1" x14ac:dyDescent="0.3">
      <c r="A880" s="180"/>
      <c r="S880" s="1"/>
    </row>
    <row r="881" spans="1:19" ht="15.75" customHeight="1" x14ac:dyDescent="0.3">
      <c r="A881" s="180"/>
      <c r="S881" s="1"/>
    </row>
    <row r="882" spans="1:19" ht="15.75" customHeight="1" x14ac:dyDescent="0.3">
      <c r="A882" s="180"/>
      <c r="S882" s="1"/>
    </row>
    <row r="883" spans="1:19" ht="15.75" customHeight="1" x14ac:dyDescent="0.3">
      <c r="A883" s="180"/>
      <c r="S883" s="1"/>
    </row>
    <row r="884" spans="1:19" ht="15.75" customHeight="1" x14ac:dyDescent="0.3">
      <c r="A884" s="180"/>
      <c r="S884" s="1"/>
    </row>
    <row r="885" spans="1:19" ht="15.75" customHeight="1" x14ac:dyDescent="0.3">
      <c r="A885" s="180"/>
      <c r="S885" s="1"/>
    </row>
    <row r="886" spans="1:19" ht="15.75" customHeight="1" x14ac:dyDescent="0.3">
      <c r="A886" s="180"/>
      <c r="S886" s="1"/>
    </row>
    <row r="887" spans="1:19" ht="15.75" customHeight="1" x14ac:dyDescent="0.3">
      <c r="A887" s="180"/>
      <c r="S887" s="1"/>
    </row>
    <row r="888" spans="1:19" ht="15.75" customHeight="1" x14ac:dyDescent="0.3">
      <c r="A888" s="180"/>
      <c r="S888" s="1"/>
    </row>
    <row r="889" spans="1:19" ht="15.75" customHeight="1" x14ac:dyDescent="0.3">
      <c r="A889" s="180"/>
      <c r="S889" s="1"/>
    </row>
    <row r="890" spans="1:19" ht="15.75" customHeight="1" x14ac:dyDescent="0.3">
      <c r="A890" s="180"/>
      <c r="S890" s="1"/>
    </row>
    <row r="891" spans="1:19" ht="15.75" customHeight="1" x14ac:dyDescent="0.3">
      <c r="A891" s="180"/>
      <c r="S891" s="1"/>
    </row>
    <row r="892" spans="1:19" ht="15.75" customHeight="1" x14ac:dyDescent="0.3">
      <c r="A892" s="180"/>
      <c r="S892" s="1"/>
    </row>
    <row r="893" spans="1:19" ht="15.75" customHeight="1" x14ac:dyDescent="0.3">
      <c r="A893" s="180"/>
      <c r="S893" s="1"/>
    </row>
    <row r="894" spans="1:19" ht="15.75" customHeight="1" x14ac:dyDescent="0.3">
      <c r="A894" s="180"/>
      <c r="S894" s="1"/>
    </row>
    <row r="895" spans="1:19" ht="15.75" customHeight="1" x14ac:dyDescent="0.3">
      <c r="A895" s="180"/>
      <c r="S895" s="1"/>
    </row>
    <row r="896" spans="1:19" ht="15.75" customHeight="1" x14ac:dyDescent="0.3">
      <c r="A896" s="180"/>
      <c r="S896" s="1"/>
    </row>
    <row r="897" spans="1:19" ht="15.75" customHeight="1" x14ac:dyDescent="0.3">
      <c r="A897" s="180"/>
      <c r="S897" s="1"/>
    </row>
    <row r="898" spans="1:19" ht="15.75" customHeight="1" x14ac:dyDescent="0.3">
      <c r="A898" s="180"/>
      <c r="S898" s="1"/>
    </row>
    <row r="899" spans="1:19" ht="15.75" customHeight="1" x14ac:dyDescent="0.3">
      <c r="A899" s="180"/>
      <c r="S899" s="1"/>
    </row>
    <row r="900" spans="1:19" ht="15.75" customHeight="1" x14ac:dyDescent="0.3">
      <c r="A900" s="180"/>
      <c r="S900" s="1"/>
    </row>
    <row r="901" spans="1:19" ht="15.75" customHeight="1" x14ac:dyDescent="0.3">
      <c r="A901" s="180"/>
      <c r="S901" s="1"/>
    </row>
    <row r="902" spans="1:19" ht="15.75" customHeight="1" x14ac:dyDescent="0.3">
      <c r="A902" s="180"/>
      <c r="S902" s="1"/>
    </row>
    <row r="903" spans="1:19" ht="15.75" customHeight="1" x14ac:dyDescent="0.3">
      <c r="A903" s="180"/>
      <c r="S903" s="1"/>
    </row>
    <row r="904" spans="1:19" ht="15.75" customHeight="1" x14ac:dyDescent="0.3">
      <c r="A904" s="180"/>
      <c r="S904" s="1"/>
    </row>
    <row r="905" spans="1:19" ht="15.75" customHeight="1" x14ac:dyDescent="0.3">
      <c r="A905" s="180"/>
      <c r="S905" s="1"/>
    </row>
    <row r="906" spans="1:19" ht="15.75" customHeight="1" x14ac:dyDescent="0.3">
      <c r="A906" s="180"/>
      <c r="S906" s="1"/>
    </row>
    <row r="907" spans="1:19" ht="15.75" customHeight="1" x14ac:dyDescent="0.3">
      <c r="A907" s="180"/>
      <c r="S907" s="1"/>
    </row>
    <row r="908" spans="1:19" ht="15.75" customHeight="1" x14ac:dyDescent="0.3">
      <c r="A908" s="180"/>
      <c r="S908" s="1"/>
    </row>
    <row r="909" spans="1:19" ht="15.75" customHeight="1" x14ac:dyDescent="0.3">
      <c r="A909" s="180"/>
      <c r="S909" s="1"/>
    </row>
    <row r="910" spans="1:19" ht="15.75" customHeight="1" x14ac:dyDescent="0.3">
      <c r="A910" s="180"/>
      <c r="S910" s="1"/>
    </row>
    <row r="911" spans="1:19" ht="15.75" customHeight="1" x14ac:dyDescent="0.3">
      <c r="A911" s="180"/>
      <c r="S911" s="1"/>
    </row>
    <row r="912" spans="1:19" ht="15.75" customHeight="1" x14ac:dyDescent="0.3">
      <c r="A912" s="180"/>
      <c r="S912" s="1"/>
    </row>
    <row r="913" spans="1:19" ht="15.75" customHeight="1" x14ac:dyDescent="0.3">
      <c r="A913" s="180"/>
      <c r="S913" s="1"/>
    </row>
    <row r="914" spans="1:19" ht="15.75" customHeight="1" x14ac:dyDescent="0.3">
      <c r="A914" s="180"/>
      <c r="S914" s="1"/>
    </row>
    <row r="915" spans="1:19" ht="15.75" customHeight="1" x14ac:dyDescent="0.3">
      <c r="A915" s="180"/>
      <c r="S915" s="1"/>
    </row>
    <row r="916" spans="1:19" ht="15.75" customHeight="1" x14ac:dyDescent="0.3">
      <c r="A916" s="180"/>
      <c r="S916" s="1"/>
    </row>
    <row r="917" spans="1:19" ht="15.75" customHeight="1" x14ac:dyDescent="0.3">
      <c r="A917" s="180"/>
      <c r="S917" s="1"/>
    </row>
    <row r="918" spans="1:19" ht="15.75" customHeight="1" x14ac:dyDescent="0.3">
      <c r="A918" s="180"/>
      <c r="S918" s="1"/>
    </row>
    <row r="919" spans="1:19" ht="15.75" customHeight="1" x14ac:dyDescent="0.3">
      <c r="A919" s="180"/>
      <c r="S919" s="1"/>
    </row>
    <row r="920" spans="1:19" ht="15.75" customHeight="1" x14ac:dyDescent="0.3">
      <c r="A920" s="180"/>
      <c r="S920" s="1"/>
    </row>
    <row r="921" spans="1:19" ht="15.75" customHeight="1" x14ac:dyDescent="0.3">
      <c r="A921" s="180"/>
      <c r="S921" s="1"/>
    </row>
    <row r="922" spans="1:19" ht="15.75" customHeight="1" x14ac:dyDescent="0.3">
      <c r="A922" s="180"/>
      <c r="S922" s="1"/>
    </row>
    <row r="923" spans="1:19" ht="15.75" customHeight="1" x14ac:dyDescent="0.3">
      <c r="A923" s="180"/>
      <c r="S923" s="1"/>
    </row>
    <row r="924" spans="1:19" ht="15.75" customHeight="1" x14ac:dyDescent="0.3">
      <c r="A924" s="180"/>
      <c r="S924" s="1"/>
    </row>
    <row r="925" spans="1:19" ht="15.75" customHeight="1" x14ac:dyDescent="0.3">
      <c r="A925" s="180"/>
      <c r="S925" s="1"/>
    </row>
    <row r="926" spans="1:19" ht="15.75" customHeight="1" x14ac:dyDescent="0.3">
      <c r="A926" s="180"/>
      <c r="S926" s="1"/>
    </row>
    <row r="927" spans="1:19" ht="15.75" customHeight="1" x14ac:dyDescent="0.3">
      <c r="A927" s="180"/>
      <c r="S927" s="1"/>
    </row>
    <row r="928" spans="1:19" ht="15.75" customHeight="1" x14ac:dyDescent="0.3">
      <c r="A928" s="180"/>
      <c r="S928" s="1"/>
    </row>
    <row r="929" spans="1:19" ht="15.75" customHeight="1" x14ac:dyDescent="0.3">
      <c r="A929" s="180"/>
      <c r="S929" s="1"/>
    </row>
    <row r="930" spans="1:19" ht="15.75" customHeight="1" x14ac:dyDescent="0.3">
      <c r="A930" s="180"/>
      <c r="S930" s="1"/>
    </row>
    <row r="931" spans="1:19" ht="15.75" customHeight="1" x14ac:dyDescent="0.3">
      <c r="A931" s="180"/>
      <c r="S931" s="1"/>
    </row>
    <row r="932" spans="1:19" ht="15.75" customHeight="1" x14ac:dyDescent="0.3">
      <c r="A932" s="180"/>
      <c r="S932" s="1"/>
    </row>
    <row r="933" spans="1:19" ht="15.75" customHeight="1" x14ac:dyDescent="0.3">
      <c r="A933" s="180"/>
      <c r="S933" s="1"/>
    </row>
    <row r="934" spans="1:19" ht="15.75" customHeight="1" x14ac:dyDescent="0.3">
      <c r="A934" s="180"/>
      <c r="S934" s="1"/>
    </row>
    <row r="935" spans="1:19" ht="15.75" customHeight="1" x14ac:dyDescent="0.3">
      <c r="A935" s="180"/>
      <c r="S935" s="1"/>
    </row>
    <row r="936" spans="1:19" ht="15.75" customHeight="1" x14ac:dyDescent="0.3">
      <c r="A936" s="180"/>
      <c r="S936" s="1"/>
    </row>
    <row r="937" spans="1:19" ht="15.75" customHeight="1" x14ac:dyDescent="0.3">
      <c r="A937" s="180"/>
      <c r="S937" s="1"/>
    </row>
    <row r="938" spans="1:19" ht="15.75" customHeight="1" x14ac:dyDescent="0.3">
      <c r="A938" s="180"/>
      <c r="S938" s="1"/>
    </row>
    <row r="939" spans="1:19" ht="15.75" customHeight="1" x14ac:dyDescent="0.3">
      <c r="A939" s="180"/>
      <c r="S939" s="1"/>
    </row>
    <row r="940" spans="1:19" ht="15.75" customHeight="1" x14ac:dyDescent="0.3">
      <c r="A940" s="180"/>
      <c r="S940" s="1"/>
    </row>
    <row r="941" spans="1:19" ht="15.75" customHeight="1" x14ac:dyDescent="0.3">
      <c r="A941" s="180"/>
      <c r="S941" s="1"/>
    </row>
    <row r="942" spans="1:19" ht="15.75" customHeight="1" x14ac:dyDescent="0.3">
      <c r="A942" s="180"/>
      <c r="S942" s="1"/>
    </row>
    <row r="943" spans="1:19" ht="15.75" customHeight="1" x14ac:dyDescent="0.3">
      <c r="A943" s="180"/>
      <c r="S943" s="1"/>
    </row>
    <row r="944" spans="1:19" ht="15.75" customHeight="1" x14ac:dyDescent="0.3">
      <c r="A944" s="180"/>
      <c r="S944" s="1"/>
    </row>
    <row r="945" spans="1:19" ht="15.75" customHeight="1" x14ac:dyDescent="0.3">
      <c r="A945" s="180"/>
      <c r="S945" s="1"/>
    </row>
    <row r="946" spans="1:19" ht="15.75" customHeight="1" x14ac:dyDescent="0.3">
      <c r="A946" s="180"/>
      <c r="S946" s="1"/>
    </row>
    <row r="947" spans="1:19" ht="15.75" customHeight="1" x14ac:dyDescent="0.3">
      <c r="A947" s="180"/>
      <c r="S947" s="1"/>
    </row>
    <row r="948" spans="1:19" ht="15.75" customHeight="1" x14ac:dyDescent="0.3">
      <c r="A948" s="180"/>
      <c r="S948" s="1"/>
    </row>
    <row r="949" spans="1:19" ht="15.75" customHeight="1" x14ac:dyDescent="0.3">
      <c r="A949" s="180"/>
      <c r="S949" s="1"/>
    </row>
    <row r="950" spans="1:19" ht="15.75" customHeight="1" x14ac:dyDescent="0.3">
      <c r="A950" s="180"/>
      <c r="S950" s="1"/>
    </row>
    <row r="951" spans="1:19" ht="15.75" customHeight="1" x14ac:dyDescent="0.3">
      <c r="A951" s="180"/>
      <c r="S951" s="1"/>
    </row>
    <row r="952" spans="1:19" ht="15.75" customHeight="1" x14ac:dyDescent="0.3">
      <c r="A952" s="180"/>
      <c r="S952" s="1"/>
    </row>
    <row r="953" spans="1:19" ht="15.75" customHeight="1" x14ac:dyDescent="0.3">
      <c r="A953" s="180"/>
      <c r="S953" s="1"/>
    </row>
    <row r="954" spans="1:19" ht="15.75" customHeight="1" x14ac:dyDescent="0.3">
      <c r="A954" s="180"/>
      <c r="S954" s="1"/>
    </row>
    <row r="955" spans="1:19" ht="15.75" customHeight="1" x14ac:dyDescent="0.3">
      <c r="A955" s="180"/>
      <c r="S955" s="1"/>
    </row>
    <row r="956" spans="1:19" ht="15.75" customHeight="1" x14ac:dyDescent="0.3">
      <c r="A956" s="180"/>
      <c r="S956" s="1"/>
    </row>
    <row r="957" spans="1:19" ht="15.75" customHeight="1" x14ac:dyDescent="0.3">
      <c r="A957" s="180"/>
      <c r="S957" s="1"/>
    </row>
    <row r="958" spans="1:19" ht="15.75" customHeight="1" x14ac:dyDescent="0.3">
      <c r="A958" s="180"/>
      <c r="S958" s="1"/>
    </row>
    <row r="959" spans="1:19" ht="15.75" customHeight="1" x14ac:dyDescent="0.3">
      <c r="A959" s="180"/>
      <c r="S959" s="1"/>
    </row>
    <row r="960" spans="1:19" ht="15.75" customHeight="1" x14ac:dyDescent="0.3">
      <c r="A960" s="180"/>
      <c r="S960" s="1"/>
    </row>
    <row r="961" spans="1:19" ht="15.75" customHeight="1" x14ac:dyDescent="0.3">
      <c r="A961" s="180"/>
      <c r="S961" s="1"/>
    </row>
    <row r="962" spans="1:19" ht="15.75" customHeight="1" x14ac:dyDescent="0.3">
      <c r="A962" s="180"/>
      <c r="S962" s="1"/>
    </row>
    <row r="963" spans="1:19" ht="15.75" customHeight="1" x14ac:dyDescent="0.3">
      <c r="A963" s="180"/>
      <c r="S963" s="1"/>
    </row>
    <row r="964" spans="1:19" ht="15.75" customHeight="1" x14ac:dyDescent="0.3">
      <c r="A964" s="180"/>
      <c r="S964" s="1"/>
    </row>
    <row r="965" spans="1:19" ht="15.75" customHeight="1" x14ac:dyDescent="0.3">
      <c r="A965" s="180"/>
      <c r="S965" s="1"/>
    </row>
    <row r="966" spans="1:19" ht="15.75" customHeight="1" x14ac:dyDescent="0.3">
      <c r="A966" s="180"/>
      <c r="S966" s="1"/>
    </row>
    <row r="967" spans="1:19" ht="15.75" customHeight="1" x14ac:dyDescent="0.3">
      <c r="A967" s="180"/>
      <c r="S967" s="1"/>
    </row>
    <row r="968" spans="1:19" ht="15.75" customHeight="1" x14ac:dyDescent="0.3">
      <c r="A968" s="180"/>
      <c r="S968" s="1"/>
    </row>
    <row r="969" spans="1:19" ht="15.75" customHeight="1" x14ac:dyDescent="0.3">
      <c r="A969" s="180"/>
      <c r="S969" s="1"/>
    </row>
    <row r="970" spans="1:19" ht="15.75" customHeight="1" x14ac:dyDescent="0.3">
      <c r="A970" s="180"/>
      <c r="S970" s="1"/>
    </row>
    <row r="971" spans="1:19" ht="15.75" customHeight="1" x14ac:dyDescent="0.3">
      <c r="A971" s="180"/>
      <c r="S971" s="1"/>
    </row>
    <row r="972" spans="1:19" ht="15.75" customHeight="1" x14ac:dyDescent="0.3">
      <c r="A972" s="180"/>
      <c r="S972" s="1"/>
    </row>
    <row r="973" spans="1:19" ht="15.75" customHeight="1" x14ac:dyDescent="0.3">
      <c r="A973" s="180"/>
      <c r="S973" s="1"/>
    </row>
    <row r="974" spans="1:19" ht="15.75" customHeight="1" x14ac:dyDescent="0.3">
      <c r="A974" s="180"/>
      <c r="S974" s="1"/>
    </row>
    <row r="975" spans="1:19" ht="15.75" customHeight="1" x14ac:dyDescent="0.3">
      <c r="A975" s="180"/>
      <c r="S975" s="1"/>
    </row>
    <row r="976" spans="1:19" ht="15.75" customHeight="1" x14ac:dyDescent="0.3">
      <c r="A976" s="180"/>
      <c r="S976" s="1"/>
    </row>
    <row r="977" spans="1:19" ht="15.75" customHeight="1" x14ac:dyDescent="0.3">
      <c r="A977" s="180"/>
      <c r="S977" s="1"/>
    </row>
    <row r="978" spans="1:19" ht="15.75" customHeight="1" x14ac:dyDescent="0.3">
      <c r="A978" s="180"/>
      <c r="S978" s="1"/>
    </row>
    <row r="979" spans="1:19" ht="15.75" customHeight="1" x14ac:dyDescent="0.3">
      <c r="A979" s="180"/>
      <c r="S979" s="1"/>
    </row>
    <row r="980" spans="1:19" ht="15.75" customHeight="1" x14ac:dyDescent="0.3">
      <c r="A980" s="180"/>
      <c r="S980" s="1"/>
    </row>
    <row r="981" spans="1:19" ht="15.75" customHeight="1" x14ac:dyDescent="0.3">
      <c r="A981" s="180"/>
      <c r="S981" s="1"/>
    </row>
    <row r="982" spans="1:19" ht="15.75" customHeight="1" x14ac:dyDescent="0.3">
      <c r="A982" s="180"/>
      <c r="S982" s="1"/>
    </row>
    <row r="983" spans="1:19" ht="15.75" customHeight="1" x14ac:dyDescent="0.3">
      <c r="A983" s="180"/>
      <c r="S983" s="1"/>
    </row>
    <row r="984" spans="1:19" ht="15.75" customHeight="1" x14ac:dyDescent="0.3">
      <c r="A984" s="180"/>
      <c r="S984" s="1"/>
    </row>
    <row r="985" spans="1:19" ht="15.75" customHeight="1" x14ac:dyDescent="0.3">
      <c r="A985" s="180"/>
      <c r="S985" s="1"/>
    </row>
    <row r="986" spans="1:19" ht="15.75" customHeight="1" x14ac:dyDescent="0.3">
      <c r="A986" s="180"/>
      <c r="S986" s="1"/>
    </row>
    <row r="987" spans="1:19" ht="15.75" customHeight="1" x14ac:dyDescent="0.3">
      <c r="A987" s="180"/>
      <c r="S987" s="1"/>
    </row>
    <row r="988" spans="1:19" ht="15.75" customHeight="1" x14ac:dyDescent="0.3">
      <c r="A988" s="180"/>
      <c r="S988" s="1"/>
    </row>
    <row r="989" spans="1:19" ht="15.75" customHeight="1" x14ac:dyDescent="0.3">
      <c r="A989" s="180"/>
      <c r="S989" s="1"/>
    </row>
    <row r="990" spans="1:19" ht="15.75" customHeight="1" x14ac:dyDescent="0.3">
      <c r="A990" s="180"/>
      <c r="S990" s="1"/>
    </row>
    <row r="991" spans="1:19" ht="15.75" customHeight="1" x14ac:dyDescent="0.3">
      <c r="A991" s="180"/>
      <c r="S991" s="1"/>
    </row>
    <row r="992" spans="1:19" ht="15.75" customHeight="1" x14ac:dyDescent="0.3">
      <c r="A992" s="180"/>
      <c r="S992" s="1"/>
    </row>
    <row r="993" spans="1:19" ht="15.75" customHeight="1" x14ac:dyDescent="0.3">
      <c r="A993" s="180"/>
      <c r="S993" s="1"/>
    </row>
    <row r="994" spans="1:19" ht="15.75" customHeight="1" x14ac:dyDescent="0.3">
      <c r="A994" s="180"/>
      <c r="S994" s="1"/>
    </row>
    <row r="995" spans="1:19" ht="15.75" customHeight="1" x14ac:dyDescent="0.3">
      <c r="A995" s="180"/>
      <c r="S995" s="1"/>
    </row>
  </sheetData>
  <mergeCells count="17">
    <mergeCell ref="D1:F1"/>
    <mergeCell ref="G1:I1"/>
    <mergeCell ref="J1:L1"/>
    <mergeCell ref="M1:O1"/>
    <mergeCell ref="A3:V3"/>
    <mergeCell ref="C19:V19"/>
    <mergeCell ref="A18:V18"/>
    <mergeCell ref="A141:V141"/>
    <mergeCell ref="C33:V33"/>
    <mergeCell ref="A43:V43"/>
    <mergeCell ref="C44:V44"/>
    <mergeCell ref="C68:V68"/>
    <mergeCell ref="C95:V95"/>
    <mergeCell ref="T132:T134"/>
    <mergeCell ref="A136:V136"/>
    <mergeCell ref="A131:V131"/>
    <mergeCell ref="A122:V122"/>
  </mergeCells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 xml:space="preserve">&amp;LPPKE ITK&amp;CComputer Science Engineering MSc degree program&amp;R 2024/25 AUTUMN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9D4215-C446-46B8-98E7-E992E0D92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1C34B3-4408-4968-8244-0FDFF454A2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09D45F-38AC-45A7-8A78-1A02578296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Autumn</vt:lpstr>
      <vt:lpstr>Autumn!Nyomtatási_cím</vt:lpstr>
      <vt:lpstr>Autumn!Nyomtatási_terület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Andi</dc:creator>
  <cp:keywords/>
  <dc:description/>
  <cp:lastModifiedBy>Mihálffy Andrea</cp:lastModifiedBy>
  <cp:revision/>
  <cp:lastPrinted>2024-08-12T15:25:09Z</cp:lastPrinted>
  <dcterms:created xsi:type="dcterms:W3CDTF">2016-04-14T10:52:01Z</dcterms:created>
  <dcterms:modified xsi:type="dcterms:W3CDTF">2024-08-21T14:27:20Z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