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O új\Tanterv\MI-MSc MINTATANTERV\"/>
    </mc:Choice>
  </mc:AlternateContent>
  <bookViews>
    <workbookView xWindow="0" yWindow="0" windowWidth="23040" windowHeight="9192"/>
  </bookViews>
  <sheets>
    <sheet name="Autumn" sheetId="1" r:id="rId1"/>
  </sheets>
  <definedNames>
    <definedName name="_xlnm.Print_Titles" localSheetId="0">Autumn!$1:$2</definedName>
    <definedName name="_xlnm.Print_Area" localSheetId="0">Autumn!$A$1:$W$147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 l="1"/>
  <c r="M15" i="1"/>
  <c r="J15" i="1"/>
  <c r="G15" i="1"/>
  <c r="D15" i="1"/>
  <c r="M14" i="1"/>
  <c r="J14" i="1"/>
  <c r="G14" i="1"/>
  <c r="D14" i="1"/>
  <c r="Q134" i="1" l="1"/>
  <c r="M134" i="1"/>
  <c r="J134" i="1"/>
  <c r="G134" i="1"/>
  <c r="D134" i="1"/>
  <c r="Q121" i="1"/>
  <c r="M121" i="1"/>
  <c r="J121" i="1"/>
  <c r="G121" i="1"/>
  <c r="D121" i="1"/>
  <c r="Q120" i="1"/>
  <c r="M120" i="1"/>
  <c r="J120" i="1"/>
  <c r="G120" i="1"/>
  <c r="D120" i="1"/>
  <c r="Q94" i="1"/>
  <c r="M94" i="1"/>
  <c r="J94" i="1"/>
  <c r="G94" i="1"/>
  <c r="D94" i="1"/>
  <c r="Q93" i="1"/>
  <c r="M93" i="1"/>
  <c r="J93" i="1"/>
  <c r="G93" i="1"/>
  <c r="D93" i="1"/>
  <c r="Q68" i="1"/>
  <c r="M68" i="1"/>
  <c r="J68" i="1"/>
  <c r="G68" i="1"/>
  <c r="D68" i="1"/>
  <c r="Q67" i="1"/>
  <c r="M67" i="1"/>
  <c r="J67" i="1"/>
  <c r="G67" i="1"/>
  <c r="D67" i="1"/>
  <c r="Q48" i="1"/>
  <c r="M48" i="1"/>
  <c r="J48" i="1"/>
  <c r="G48" i="1"/>
  <c r="D48" i="1"/>
  <c r="Q47" i="1"/>
  <c r="M47" i="1"/>
  <c r="J47" i="1"/>
  <c r="G47" i="1"/>
  <c r="D47" i="1"/>
  <c r="Q39" i="1"/>
  <c r="M39" i="1"/>
  <c r="J39" i="1"/>
  <c r="G39" i="1"/>
  <c r="D39" i="1"/>
  <c r="Q38" i="1"/>
  <c r="M38" i="1"/>
  <c r="J38" i="1"/>
  <c r="G38" i="1"/>
  <c r="D38" i="1"/>
  <c r="Q25" i="1"/>
  <c r="M25" i="1"/>
  <c r="J25" i="1"/>
  <c r="G25" i="1"/>
  <c r="D25" i="1"/>
  <c r="Q24" i="1"/>
  <c r="M24" i="1"/>
  <c r="J24" i="1"/>
  <c r="G24" i="1"/>
  <c r="D24" i="1"/>
  <c r="J125" i="1" l="1"/>
  <c r="M125" i="1"/>
  <c r="Q125" i="1"/>
  <c r="D125" i="1"/>
  <c r="G125" i="1"/>
  <c r="Q95" i="1"/>
  <c r="Q97" i="1"/>
  <c r="J71" i="1"/>
  <c r="J69" i="1"/>
  <c r="M71" i="1"/>
  <c r="Q71" i="1"/>
  <c r="Q69" i="1"/>
  <c r="Q122" i="1"/>
  <c r="Q124" i="1"/>
  <c r="D124" i="1"/>
  <c r="D122" i="1"/>
  <c r="G124" i="1"/>
  <c r="G122" i="1"/>
  <c r="M69" i="1"/>
  <c r="J124" i="1"/>
  <c r="J122" i="1"/>
  <c r="M122" i="1"/>
  <c r="M124" i="1"/>
  <c r="M97" i="1"/>
  <c r="M95" i="1"/>
  <c r="J97" i="1"/>
  <c r="J95" i="1"/>
  <c r="D70" i="1"/>
  <c r="P47" i="1"/>
  <c r="G97" i="1"/>
  <c r="Q98" i="1"/>
  <c r="P25" i="1"/>
  <c r="P39" i="1"/>
  <c r="P14" i="1"/>
  <c r="J96" i="1"/>
  <c r="D72" i="1"/>
  <c r="D123" i="1"/>
  <c r="D95" i="1"/>
  <c r="M96" i="1"/>
  <c r="P48" i="1"/>
  <c r="G72" i="1"/>
  <c r="G123" i="1"/>
  <c r="P24" i="1"/>
  <c r="G95" i="1"/>
  <c r="Q96" i="1"/>
  <c r="J72" i="1"/>
  <c r="J123" i="1"/>
  <c r="D97" i="1"/>
  <c r="J98" i="1"/>
  <c r="D71" i="1"/>
  <c r="M70" i="1"/>
  <c r="M123" i="1"/>
  <c r="M98" i="1"/>
  <c r="G69" i="1"/>
  <c r="P68" i="1"/>
  <c r="Q70" i="1"/>
  <c r="Q123" i="1"/>
  <c r="D96" i="1"/>
  <c r="P93" i="1"/>
  <c r="P134" i="1"/>
  <c r="G71" i="1"/>
  <c r="M72" i="1"/>
  <c r="G70" i="1"/>
  <c r="Q72" i="1"/>
  <c r="P94" i="1"/>
  <c r="P67" i="1"/>
  <c r="D69" i="1"/>
  <c r="J70" i="1"/>
  <c r="P121" i="1"/>
  <c r="P15" i="1"/>
  <c r="P38" i="1"/>
  <c r="D98" i="1"/>
  <c r="P120" i="1"/>
  <c r="G98" i="1"/>
  <c r="G96" i="1"/>
  <c r="P125" i="1" l="1"/>
  <c r="P97" i="1"/>
  <c r="P122" i="1"/>
  <c r="P72" i="1"/>
  <c r="P95" i="1"/>
  <c r="P98" i="1"/>
  <c r="P70" i="1"/>
  <c r="P71" i="1"/>
  <c r="P123" i="1"/>
  <c r="P96" i="1"/>
  <c r="P124" i="1"/>
  <c r="P69" i="1"/>
</calcChain>
</file>

<file path=xl/sharedStrings.xml><?xml version="1.0" encoding="utf-8"?>
<sst xmlns="http://schemas.openxmlformats.org/spreadsheetml/2006/main" count="696" uniqueCount="280">
  <si>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</si>
  <si>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</si>
  <si>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</si>
  <si>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</si>
  <si>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</si>
  <si>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</si>
  <si>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</si>
  <si>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</si>
  <si>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</si>
  <si>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</si>
  <si>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</si>
  <si>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</si>
  <si>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Lectures</t>
  </si>
  <si>
    <t>Practices</t>
  </si>
  <si>
    <t>Labs</t>
  </si>
  <si>
    <t>Specialization in Machine Learning for Data Science (MLDS) and in High Performance Computational Tools and Architectures (HPCT)</t>
  </si>
  <si>
    <t>k1</t>
  </si>
  <si>
    <t>Comp</t>
  </si>
  <si>
    <t>Numerical Analysis I.</t>
  </si>
  <si>
    <t>E</t>
  </si>
  <si>
    <t>Dr. Kovács Mihály</t>
  </si>
  <si>
    <t>P-ITMAT-0036</t>
  </si>
  <si>
    <t>nk2</t>
  </si>
  <si>
    <t>C/E</t>
  </si>
  <si>
    <t>Functional Analysis</t>
  </si>
  <si>
    <t>Dr. Gerencsérné dr. Vágó Zsuzsanna</t>
  </si>
  <si>
    <t>P-ITMAT-0025</t>
  </si>
  <si>
    <t>*Matematikai analízis II.</t>
  </si>
  <si>
    <t>MLDS/basics</t>
  </si>
  <si>
    <t>k2</t>
  </si>
  <si>
    <t>Optimization Methods</t>
  </si>
  <si>
    <t>Dr. Ruszinkó Miklós</t>
  </si>
  <si>
    <t>P-ITMAT-0041</t>
  </si>
  <si>
    <t>MLDS/ methodology</t>
  </si>
  <si>
    <t>k4</t>
  </si>
  <si>
    <t>Parameter Estimation</t>
  </si>
  <si>
    <t>Dr. Szederkényi Gábor</t>
  </si>
  <si>
    <t>P-ITMAT-0026</t>
  </si>
  <si>
    <t>*Computer Controlled Systems</t>
  </si>
  <si>
    <t>nk1</t>
  </si>
  <si>
    <t>Physics of Information Technology and Bionics II.</t>
  </si>
  <si>
    <t>Dr. Csaba György</t>
  </si>
  <si>
    <t>P-ITFIZ-0007</t>
  </si>
  <si>
    <t>*Az információtechnika és a bionika fizikai alapjai I. (P-ITFIZ-0006) vagy
*Elektromágneses terek</t>
  </si>
  <si>
    <t>Combinatorial Methods</t>
  </si>
  <si>
    <t>Dr. Ács Bernadett</t>
  </si>
  <si>
    <t>P-ITMAT-0033</t>
  </si>
  <si>
    <t>*Diszkrét matematika I-II.</t>
  </si>
  <si>
    <t>nk3</t>
  </si>
  <si>
    <t>Nonlinear Dynamical Systems</t>
  </si>
  <si>
    <t>P-ITEEA-0037</t>
  </si>
  <si>
    <t xml:space="preserve">Stochastic Signals and Systems </t>
  </si>
  <si>
    <t>P-ITMAT-0037</t>
  </si>
  <si>
    <t>nk4</t>
  </si>
  <si>
    <t>Numerical Analysis II.</t>
  </si>
  <si>
    <t>P-ITMAT-0031</t>
  </si>
  <si>
    <t>Compulsory credits (kötelező kredit)</t>
  </si>
  <si>
    <t>C/E credits (köt.vál. kredit)</t>
  </si>
  <si>
    <t>Specialization in Software Engineering (SE)</t>
  </si>
  <si>
    <t>Dr. Gerencsérné Dr. Vágó Zsuzsanna</t>
  </si>
  <si>
    <t>For Hungarian students (Specialization in Machine Learning for Data Science (MLDS),  in High Performance Computational Tools and Architectures (HPCT) and in Software Engineering (SE))</t>
  </si>
  <si>
    <t>English for Academic Purposes</t>
  </si>
  <si>
    <t>Sm</t>
  </si>
  <si>
    <t>P-ITANG-0009</t>
  </si>
  <si>
    <t>Introduction to Startup Innovation</t>
  </si>
  <si>
    <t>Dr. Iván Kristóf</t>
  </si>
  <si>
    <t>P-ITKOZ-0010</t>
  </si>
  <si>
    <t>A holokauszt és emlékezete</t>
  </si>
  <si>
    <t>Dr. Fodor György</t>
  </si>
  <si>
    <t>HXXOSO0020AX</t>
  </si>
  <si>
    <t>Dr. Karacs Kristóf</t>
  </si>
  <si>
    <t>Bioetika és környezetetika II.</t>
  </si>
  <si>
    <t>Dr. Bándi Gyula 
(Nyéky Kálmán)</t>
  </si>
  <si>
    <t>P-ITMUV-0010</t>
  </si>
  <si>
    <t>English for Academic Purposes II.</t>
  </si>
  <si>
    <t>P-ITANG-0011</t>
  </si>
  <si>
    <t>Az agykutatás története</t>
  </si>
  <si>
    <t>Dr. Takács József  Miklós</t>
  </si>
  <si>
    <t>P-ITMUV-0009</t>
  </si>
  <si>
    <t>Menedzsment ismeretek</t>
  </si>
  <si>
    <t>Dr. Karacs Kristóf
(Bojárszky András)</t>
  </si>
  <si>
    <t>P-ITKOZ-0002</t>
  </si>
  <si>
    <t>*A közgazdaságtan alapjai</t>
  </si>
  <si>
    <t>Vizuális kultúra és kommunikáció</t>
  </si>
  <si>
    <t>Mandácskó Zoltán</t>
  </si>
  <si>
    <t>P-ITMUV-0011</t>
  </si>
  <si>
    <t>Szellemi tulajdonjogok a kutatás-fejlesztésben</t>
  </si>
  <si>
    <t>Dr. Svingor Ádám</t>
  </si>
  <si>
    <t>P-ITKOZ-0011</t>
  </si>
  <si>
    <t>For International students (Specialization in Machine Learning for Data Science (MLDS) and in High Performance Computational Tools and Architectures (HPCT) and in Software Engineering (SE))</t>
  </si>
  <si>
    <t xml:space="preserve">Hungarian and European Civilization and Culture 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</si>
  <si>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</si>
  <si>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</si>
  <si>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</si>
  <si>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</si>
  <si>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</si>
  <si>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</si>
  <si>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</si>
  <si>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>exam requirements:
Hungarian and European Civilization and Culture 
Hungarian Language Course</t>
  </si>
  <si>
    <t xml:space="preserve"> </t>
  </si>
  <si>
    <t>Basic Image Processing Algorithms</t>
  </si>
  <si>
    <t>P-ITJEL-0014</t>
  </si>
  <si>
    <t>Data Mining and Machine Learning</t>
  </si>
  <si>
    <t>Dr. Lukács Gergely</t>
  </si>
  <si>
    <t>P-ITSZT-0053</t>
  </si>
  <si>
    <t>Parallel Computing Architectures</t>
  </si>
  <si>
    <t>Dr. Szolgay Péter 
(Dr. Nagy Zoltán, Dr. Kiss András)</t>
  </si>
  <si>
    <t>P-ITEEA-0022</t>
  </si>
  <si>
    <t>Machine Learning</t>
  </si>
  <si>
    <t>P-ITSZT-0041</t>
  </si>
  <si>
    <t>*Bevezetés a mesterséges intelligenciába</t>
  </si>
  <si>
    <t>Tutored Research Project</t>
  </si>
  <si>
    <t>P-ITLAB-0047</t>
  </si>
  <si>
    <t>Data Analytics in Sports and Rehabilitation</t>
  </si>
  <si>
    <t>Dr. Grand László</t>
  </si>
  <si>
    <t>P-ITEEA-0050</t>
  </si>
  <si>
    <t>Introduction to Bioinformatics</t>
  </si>
  <si>
    <t>Dr. Pongor Sándor</t>
  </si>
  <si>
    <t>P-ITBIO-0009</t>
  </si>
  <si>
    <t>*Bevezetés a programozásba II.
*Adatbázis-kezelés haladóknakk</t>
  </si>
  <si>
    <t>MLDS/ application</t>
  </si>
  <si>
    <t xml:space="preserve">Multimodal Sensor Fusion and Navigation </t>
  </si>
  <si>
    <t>Dr. Horváth András</t>
  </si>
  <si>
    <t>P-ITEEA-0038</t>
  </si>
  <si>
    <t>*Celluláris hullámszámítógépek</t>
  </si>
  <si>
    <t xml:space="preserve">Personal Navigation </t>
  </si>
  <si>
    <t>P-ITEEA-0042</t>
  </si>
  <si>
    <t>MLDS/ basics</t>
  </si>
  <si>
    <t>Data Visualization in Bioinformatics and Systems Biology</t>
  </si>
  <si>
    <t>P-ITJEL-0057</t>
  </si>
  <si>
    <t>Parallel Programming</t>
  </si>
  <si>
    <t>Dr. Reguly István</t>
  </si>
  <si>
    <t>P-ITSZT-0048</t>
  </si>
  <si>
    <t>Scientific Python</t>
  </si>
  <si>
    <t>Dr. Novák Borbála</t>
  </si>
  <si>
    <t>P-ITSZT-0050</t>
  </si>
  <si>
    <t xml:space="preserve">Sensory Robotics </t>
  </si>
  <si>
    <t>Dr. Cserey György 
(Dr. Koller Miklós)</t>
  </si>
  <si>
    <t>P-ITEEA-0039</t>
  </si>
  <si>
    <t xml:space="preserve">Biometrics in Person Identification </t>
  </si>
  <si>
    <t>Dr. Koller Miklós</t>
  </si>
  <si>
    <t>P-ITJEL-0041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</si>
  <si>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</si>
  <si>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</si>
  <si>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</si>
  <si>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</si>
  <si>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</si>
  <si>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</si>
  <si>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</si>
  <si>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</si>
  <si>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</si>
  <si>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C/E credits in specialization - International students </t>
  </si>
  <si>
    <t>Dr. Szolgay Péter  
(Dr. Nagy Zoltán, Dr. Kiss András)</t>
  </si>
  <si>
    <t>*Elementary C-C++</t>
  </si>
  <si>
    <t xml:space="preserve">Software Defined Electronic and Information Systems </t>
  </si>
  <si>
    <t xml:space="preserve">Dr. Kolumbán Géza </t>
  </si>
  <si>
    <t>P-ITEEA-0040</t>
  </si>
  <si>
    <t>Optical Devices and Photonics</t>
  </si>
  <si>
    <t>P-ITEEA-0051</t>
  </si>
  <si>
    <t>Electromagnetic Metamaterials and Applications</t>
  </si>
  <si>
    <t>Dr. Szabó Zsolt</t>
  </si>
  <si>
    <t>P-ITFIZ-0010</t>
  </si>
  <si>
    <t>*Az információtechnika és a bionika fizikai alapjai I. (P-ITFIZ-0006) vagy 
*Elektromágneses terek</t>
  </si>
  <si>
    <t>High-level Synthesis Methods on FPGA-s</t>
  </si>
  <si>
    <t>Dr. Nagy Zoltán</t>
  </si>
  <si>
    <t>P-ITEEA-0016</t>
  </si>
  <si>
    <t xml:space="preserve">*FPGA-based Algorithm Design </t>
  </si>
  <si>
    <t>Printed Circuit Board Design Practice</t>
  </si>
  <si>
    <t xml:space="preserve">Dr. Szolgay Péter </t>
  </si>
  <si>
    <t>P-ITEEA-0017</t>
  </si>
  <si>
    <t>VLSI Design Theory and Practice</t>
  </si>
  <si>
    <t>Dr. Földesy Péter</t>
  </si>
  <si>
    <t>P-ITEEA-0041</t>
  </si>
  <si>
    <t>*Mikroelektronika</t>
  </si>
  <si>
    <t>The Finite Difference Time Domain Method for Engineers</t>
  </si>
  <si>
    <t>P-ITFIZ-0011</t>
  </si>
  <si>
    <t>Embedded Electronic Systems</t>
  </si>
  <si>
    <t>Dr. Zarándy Ákos</t>
  </si>
  <si>
    <t>P-ITEEA-0045</t>
  </si>
  <si>
    <t>Nanoelectronics and Nanotechnology</t>
  </si>
  <si>
    <t>Dr. Papp Ádám</t>
  </si>
  <si>
    <t>P-ITFIZ-0016</t>
  </si>
  <si>
    <t>Array Signal Processing</t>
  </si>
  <si>
    <t>P-MIM_D36</t>
  </si>
  <si>
    <r>
      <t xml:space="preserve">*Digitális jelfeldolgozás </t>
    </r>
    <r>
      <rPr>
        <u/>
        <sz val="10"/>
        <rFont val="Times New Roman"/>
        <family val="1"/>
        <charset val="238"/>
      </rPr>
      <t>vagy</t>
    </r>
    <r>
      <rPr>
        <sz val="10"/>
        <rFont val="Times New Roman"/>
        <family val="1"/>
        <charset val="238"/>
      </rPr>
      <t xml:space="preserve"> *Neurális hálózatok</t>
    </r>
  </si>
  <si>
    <t>Digital IC Design</t>
  </si>
  <si>
    <t>P-MIM_D35</t>
  </si>
  <si>
    <t>A tárgy 2 évente tavasszal indul.</t>
  </si>
  <si>
    <t xml:space="preserve">Design Patterns </t>
  </si>
  <si>
    <t>P-ITSZT-0040</t>
  </si>
  <si>
    <t>*Elementary JAVA</t>
  </si>
  <si>
    <t>k3</t>
  </si>
  <si>
    <t xml:space="preserve">Programming Methodology </t>
  </si>
  <si>
    <t>Dr. Feldhoffer Gergely</t>
  </si>
  <si>
    <t>P-MIM_T4A</t>
  </si>
  <si>
    <t>*A szoftvertechnológia alapjai</t>
  </si>
  <si>
    <t>IT Technologies in Large Enterprises</t>
  </si>
  <si>
    <t>P-ITMAT-0011</t>
  </si>
  <si>
    <t xml:space="preserve">in Hungarian </t>
  </si>
  <si>
    <t>ORACLE Hungary Kft.
 Magyar nyelvű kurzus</t>
  </si>
  <si>
    <t xml:space="preserve">Advanced Java Programming </t>
  </si>
  <si>
    <t>Dr. Tornai Kálmán</t>
  </si>
  <si>
    <t>P-ITSZT-0017</t>
  </si>
  <si>
    <t>Angular</t>
  </si>
  <si>
    <t>P-ITSZT-0059</t>
  </si>
  <si>
    <t>Integration of Information Systems</t>
  </si>
  <si>
    <t>Dr. Csapodi Márton</t>
  </si>
  <si>
    <t>P-MIM_D26</t>
  </si>
  <si>
    <t>Basics of Software Testing</t>
  </si>
  <si>
    <t>Dr. Oláh András</t>
  </si>
  <si>
    <t>P-ITSZT-0029</t>
  </si>
  <si>
    <t>Data Compression Methods</t>
  </si>
  <si>
    <t>P-ITPRO-0002</t>
  </si>
  <si>
    <t xml:space="preserve">Scrum Agile Development Methodology </t>
  </si>
  <si>
    <t>P-MIM_D63</t>
  </si>
  <si>
    <t xml:space="preserve">Technologies of Data Intensive Applications </t>
  </si>
  <si>
    <t>P-ITMAT-0012</t>
  </si>
  <si>
    <t>ORACLE Hungary Kft.
Magyar nyelvű kurzus</t>
  </si>
  <si>
    <t>Basics of .NET Programming</t>
  </si>
  <si>
    <t>P-ITSZT-0009</t>
  </si>
  <si>
    <t xml:space="preserve">Basic programming skills; C++; </t>
  </si>
  <si>
    <t xml:space="preserve">Software Test Automatization in Practice </t>
  </si>
  <si>
    <t>P-ITJEL-0029</t>
  </si>
  <si>
    <t>Thesis Work (Total required: 30 credits)
Diplomamunka (összesen elvárt: 30 kredit)</t>
  </si>
  <si>
    <t>Internship IMNI-AMI</t>
  </si>
  <si>
    <t>Rep (3)</t>
  </si>
  <si>
    <t>P-ITLAB-0032</t>
  </si>
  <si>
    <t>1 finished semester or 
30 credits;</t>
  </si>
  <si>
    <t>240 hours required</t>
  </si>
  <si>
    <t>Thesis Work I. (IMNI-AMI)</t>
  </si>
  <si>
    <t>Head of Program</t>
  </si>
  <si>
    <t>P-SZD-IMNI-AMI1</t>
  </si>
  <si>
    <t>Thesis Work II.  (IMNI-AMI)</t>
  </si>
  <si>
    <t>P-SZD-IMNI-AMI2</t>
  </si>
  <si>
    <t>Final Exam (IMNI-AMI)</t>
  </si>
  <si>
    <t>FE</t>
  </si>
  <si>
    <t>P-ZV-IMNI-AMI</t>
  </si>
  <si>
    <t>final certificate</t>
  </si>
  <si>
    <t>Thesis Defense (IMNI-AMI)</t>
  </si>
  <si>
    <t>TD</t>
  </si>
  <si>
    <t>P-SZDV-IMNI-AMI</t>
  </si>
  <si>
    <t>final exam</t>
  </si>
  <si>
    <t>Elect</t>
  </si>
  <si>
    <t>Guided Individual Study (Felügyelt önálló tanulás)</t>
  </si>
  <si>
    <t>1-4</t>
  </si>
  <si>
    <t>P-ITFEL…</t>
  </si>
  <si>
    <t>1-4 credits/semester</t>
  </si>
  <si>
    <t>Compulsory Criterion Subjects (One semester is compulsory)
Kritériumtárgyak (egy félév kötelező)</t>
  </si>
  <si>
    <t xml:space="preserve">Physical Education </t>
  </si>
  <si>
    <t>S</t>
  </si>
  <si>
    <t>Bognár Ferenc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</si>
  <si>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</si>
  <si>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</si>
  <si>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</si>
  <si>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</si>
  <si>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</si>
  <si>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</si>
  <si>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English for Erasmus Purposes</t>
  </si>
  <si>
    <t>P-ITANG-0006</t>
  </si>
  <si>
    <t>TOEFL/IELTS/CAE English Exam Preparation</t>
  </si>
  <si>
    <t>P-ITANG-0005</t>
  </si>
  <si>
    <t>Gyakorlatvezetés</t>
  </si>
  <si>
    <t>Vice Dean for Education</t>
  </si>
  <si>
    <t>P-ITGYV…</t>
  </si>
  <si>
    <t>Other Elective Subjects
Egyéb választható tárgyak</t>
  </si>
  <si>
    <t xml:space="preserve">Mobility Window 
(Subjects non-compliant with the Curriculum) </t>
  </si>
  <si>
    <t>2 credits/Subject</t>
  </si>
  <si>
    <t>(E.g. Erasmus courses)
Subjects may be recognized by the CTC as elective with values of two credits</t>
  </si>
  <si>
    <t>Dr. Garay Barnabás Miklós</t>
  </si>
  <si>
    <r>
      <t>Economics and Humanitites  (total required</t>
    </r>
    <r>
      <rPr>
        <b/>
        <sz val="10"/>
        <rFont val="Times New Roman"/>
        <family val="1"/>
        <charset val="238"/>
      </rPr>
      <t>: 9 credits</t>
    </r>
    <r>
      <rPr>
        <b/>
        <sz val="10"/>
        <color theme="1"/>
        <rFont val="Times New Roman"/>
        <family val="1"/>
        <charset val="238"/>
      </rPr>
      <t>)
Gazdasági és humán ismeretek  (összesen elvárt:</t>
    </r>
    <r>
      <rPr>
        <b/>
        <sz val="10"/>
        <rFont val="Times New Roman"/>
        <family val="1"/>
        <charset val="238"/>
      </rPr>
      <t xml:space="preserve"> 9 kredit)</t>
    </r>
  </si>
  <si>
    <t>Skills in Information Technology (total required: 55 credits) 
Informatikai szakmai ismeretek (összesen elvárt: 55 kredit)</t>
  </si>
  <si>
    <t>Specialization in Machine Learning for Data Science (MLDS) - Dr. Karacs Kristóf</t>
  </si>
  <si>
    <t xml:space="preserve">Dr. Benedek Csaba </t>
  </si>
  <si>
    <t>Specialization in High Performance Computational Tools and Architectures (HPCT)-Dr. Nagy Zoltán</t>
  </si>
  <si>
    <t>Specialization in Software Engineering (SE)- Dr. Reguly István</t>
  </si>
  <si>
    <t>Elective Subjects (included in the 5% elective credits)
Egyéb tárgyak (a szabadon felvehető 5 %-ba számít)</t>
  </si>
  <si>
    <t>P-ITMOB-0002A…</t>
  </si>
  <si>
    <t>Dr. Péri Márton</t>
  </si>
  <si>
    <r>
      <t>Fundamentals in Natural Sciences (total required: 20 credits)
Természettudományi alapismeretek (összesen elvárt: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20 kredit)</t>
    </r>
  </si>
  <si>
    <t>Dr. Góth Júlia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</si>
</sst>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Times New Roman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0"/>
      <color rgb="FF0070C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434343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17"/>
    <xf numFmtId="0" fontId="19" fillId="0" borderId="17"/>
  </cellStyleXfs>
  <cellXfs count="769">
    <xf numFmtId="0" fontId="0" fillId="0" borderId="0" xfId="0"/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4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6" fillId="0" borderId="3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41" xfId="0" applyFont="1" applyBorder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3" fillId="0" borderId="73" xfId="0" applyFont="1" applyBorder="1" applyAlignment="1">
      <alignment horizontal="left" vertical="center" wrapText="1"/>
    </xf>
    <xf numFmtId="0" fontId="3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9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94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6" fillId="0" borderId="37" xfId="0" applyFont="1" applyBorder="1" applyAlignment="1">
      <alignment vertical="center" wrapText="1"/>
    </xf>
    <xf numFmtId="0" fontId="13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5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42" xfId="0" applyFont="1" applyBorder="1"/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left" vertical="center" wrapText="1"/>
    </xf>
    <xf numFmtId="0" fontId="7" fillId="0" borderId="33" xfId="0" applyFont="1" applyBorder="1"/>
    <xf numFmtId="0" fontId="2" fillId="0" borderId="4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1" fontId="13" fillId="0" borderId="15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3" xfId="0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0" xfId="0" applyFont="1" applyFill="1"/>
    <xf numFmtId="0" fontId="13" fillId="5" borderId="33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horizontal="left" vertical="center" wrapText="1"/>
    </xf>
    <xf numFmtId="0" fontId="13" fillId="5" borderId="33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left" vertical="center" wrapText="1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 wrapText="1"/>
    </xf>
    <xf numFmtId="0" fontId="13" fillId="5" borderId="57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5" borderId="37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left" vertical="center" wrapText="1"/>
    </xf>
    <xf numFmtId="0" fontId="7" fillId="5" borderId="41" xfId="0" applyFont="1" applyFill="1" applyBorder="1" applyAlignment="1">
      <alignment vertical="center"/>
    </xf>
    <xf numFmtId="0" fontId="13" fillId="5" borderId="41" xfId="0" applyFont="1" applyFill="1" applyBorder="1" applyAlignment="1">
      <alignment vertical="center"/>
    </xf>
    <xf numFmtId="0" fontId="16" fillId="5" borderId="41" xfId="0" applyFont="1" applyFill="1" applyBorder="1" applyAlignment="1">
      <alignment horizontal="left" vertical="center" wrapText="1"/>
    </xf>
    <xf numFmtId="0" fontId="15" fillId="5" borderId="41" xfId="0" applyFont="1" applyFill="1" applyBorder="1" applyAlignment="1">
      <alignment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vertical="center" wrapText="1"/>
    </xf>
    <xf numFmtId="0" fontId="13" fillId="6" borderId="41" xfId="0" applyFont="1" applyFill="1" applyBorder="1" applyAlignment="1">
      <alignment vertical="center" wrapText="1"/>
    </xf>
    <xf numFmtId="0" fontId="6" fillId="6" borderId="41" xfId="0" applyFont="1" applyFill="1" applyBorder="1" applyAlignment="1">
      <alignment vertical="center"/>
    </xf>
    <xf numFmtId="0" fontId="7" fillId="6" borderId="41" xfId="0" applyFont="1" applyFill="1" applyBorder="1" applyAlignment="1">
      <alignment vertical="center"/>
    </xf>
    <xf numFmtId="0" fontId="6" fillId="6" borderId="4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42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vertical="center" wrapText="1"/>
    </xf>
    <xf numFmtId="0" fontId="13" fillId="6" borderId="3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6" borderId="66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73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16" fillId="6" borderId="34" xfId="0" applyFont="1" applyFill="1" applyBorder="1" applyAlignment="1">
      <alignment horizontal="left" vertical="center" wrapText="1"/>
    </xf>
    <xf numFmtId="0" fontId="15" fillId="6" borderId="37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1" fillId="6" borderId="35" xfId="0" applyFont="1" applyFill="1" applyBorder="1" applyAlignment="1">
      <alignment vertical="center"/>
    </xf>
    <xf numFmtId="0" fontId="1" fillId="6" borderId="3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21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5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horizontal="center" vertical="center"/>
    </xf>
    <xf numFmtId="0" fontId="6" fillId="5" borderId="76" xfId="0" applyFont="1" applyFill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13" fillId="5" borderId="98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75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84" xfId="0" applyFont="1" applyFill="1" applyBorder="1" applyAlignment="1">
      <alignment vertical="center" wrapText="1"/>
    </xf>
    <xf numFmtId="0" fontId="13" fillId="5" borderId="52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84" xfId="0" applyFont="1" applyFill="1" applyBorder="1" applyAlignment="1">
      <alignment horizontal="left" vertical="center" wrapText="1"/>
    </xf>
    <xf numFmtId="0" fontId="6" fillId="5" borderId="8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vertical="center" wrapText="1"/>
    </xf>
    <xf numFmtId="0" fontId="6" fillId="5" borderId="85" xfId="0" applyFont="1" applyFill="1" applyBorder="1" applyAlignment="1">
      <alignment horizontal="left" vertical="center" wrapText="1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5" borderId="87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vertical="center" wrapText="1"/>
    </xf>
    <xf numFmtId="0" fontId="13" fillId="5" borderId="72" xfId="0" applyFont="1" applyFill="1" applyBorder="1" applyAlignment="1">
      <alignment horizontal="left" vertical="center" wrapText="1"/>
    </xf>
    <xf numFmtId="0" fontId="6" fillId="5" borderId="72" xfId="0" applyFont="1" applyFill="1" applyBorder="1" applyAlignment="1">
      <alignment vertical="center" wrapText="1"/>
    </xf>
    <xf numFmtId="0" fontId="8" fillId="5" borderId="62" xfId="0" applyFont="1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 wrapText="1"/>
    </xf>
    <xf numFmtId="0" fontId="6" fillId="5" borderId="86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83" xfId="0" applyFont="1" applyFill="1" applyBorder="1" applyAlignment="1">
      <alignment horizontal="center" vertical="center"/>
    </xf>
    <xf numFmtId="0" fontId="6" fillId="5" borderId="83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vertical="center" wrapText="1"/>
    </xf>
    <xf numFmtId="0" fontId="6" fillId="5" borderId="96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6" fillId="5" borderId="96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vertical="center" wrapText="1"/>
    </xf>
    <xf numFmtId="0" fontId="13" fillId="5" borderId="69" xfId="0" applyFont="1" applyFill="1" applyBorder="1" applyAlignment="1">
      <alignment horizontal="center" vertical="center" wrapText="1"/>
    </xf>
    <xf numFmtId="0" fontId="13" fillId="5" borderId="96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vertical="center" wrapText="1"/>
    </xf>
    <xf numFmtId="0" fontId="15" fillId="5" borderId="43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left" vertical="center" wrapText="1"/>
    </xf>
    <xf numFmtId="0" fontId="13" fillId="5" borderId="43" xfId="0" applyFont="1" applyFill="1" applyBorder="1" applyAlignment="1">
      <alignment vertical="center"/>
    </xf>
    <xf numFmtId="0" fontId="13" fillId="5" borderId="9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3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1" fontId="1" fillId="5" borderId="37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1" fontId="1" fillId="5" borderId="35" xfId="0" applyNumberFormat="1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23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vertical="center" wrapText="1"/>
    </xf>
    <xf numFmtId="1" fontId="1" fillId="5" borderId="25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" fontId="1" fillId="5" borderId="27" xfId="0" applyNumberFormat="1" applyFont="1" applyFill="1" applyBorder="1" applyAlignment="1">
      <alignment horizontal="center" vertical="center"/>
    </xf>
    <xf numFmtId="1" fontId="1" fillId="5" borderId="3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6" fillId="0" borderId="0" xfId="0" applyFont="1"/>
    <xf numFmtId="0" fontId="6" fillId="5" borderId="8" xfId="0" applyFont="1" applyFill="1" applyBorder="1" applyAlignment="1">
      <alignment horizontal="left" vertical="center" wrapText="1"/>
    </xf>
    <xf numFmtId="0" fontId="7" fillId="5" borderId="90" xfId="0" applyFont="1" applyFill="1" applyBorder="1" applyAlignment="1">
      <alignment horizontal="center" vertical="center"/>
    </xf>
    <xf numFmtId="0" fontId="7" fillId="5" borderId="91" xfId="0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horizontal="left" vertical="center" wrapText="1"/>
    </xf>
    <xf numFmtId="0" fontId="7" fillId="5" borderId="51" xfId="0" applyFont="1" applyFill="1" applyBorder="1" applyAlignment="1">
      <alignment horizontal="center" vertical="center"/>
    </xf>
    <xf numFmtId="0" fontId="13" fillId="5" borderId="72" xfId="0" applyFont="1" applyFill="1" applyBorder="1" applyAlignment="1">
      <alignment vertical="center" wrapText="1"/>
    </xf>
    <xf numFmtId="0" fontId="15" fillId="5" borderId="47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vertical="center" wrapText="1"/>
    </xf>
    <xf numFmtId="0" fontId="13" fillId="5" borderId="85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1" xfId="0" applyFont="1" applyFill="1" applyBorder="1"/>
    <xf numFmtId="0" fontId="16" fillId="5" borderId="33" xfId="0" applyFont="1" applyFill="1" applyBorder="1" applyAlignment="1">
      <alignment horizontal="left" vertical="center" wrapText="1"/>
    </xf>
    <xf numFmtId="0" fontId="13" fillId="5" borderId="64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vertical="center" wrapText="1"/>
    </xf>
    <xf numFmtId="0" fontId="20" fillId="5" borderId="33" xfId="0" applyFont="1" applyFill="1" applyBorder="1" applyAlignment="1">
      <alignment horizontal="left" vertical="center" wrapText="1"/>
    </xf>
    <xf numFmtId="0" fontId="18" fillId="5" borderId="33" xfId="0" applyFont="1" applyFill="1" applyBorder="1" applyAlignment="1">
      <alignment horizontal="left" vertical="center" wrapText="1"/>
    </xf>
    <xf numFmtId="0" fontId="13" fillId="5" borderId="87" xfId="0" applyFont="1" applyFill="1" applyBorder="1" applyAlignment="1">
      <alignment vertical="center" wrapText="1"/>
    </xf>
    <xf numFmtId="0" fontId="15" fillId="5" borderId="42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0" fontId="6" fillId="5" borderId="74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8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" fontId="1" fillId="5" borderId="12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 wrapText="1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1" fontId="1" fillId="5" borderId="30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34" xfId="0" applyFont="1" applyBorder="1" applyAlignme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/>
    </xf>
    <xf numFmtId="0" fontId="6" fillId="6" borderId="66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center" wrapText="1"/>
    </xf>
    <xf numFmtId="0" fontId="6" fillId="6" borderId="73" xfId="0" applyFont="1" applyFill="1" applyBorder="1" applyAlignment="1">
      <alignment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vertical="center" wrapText="1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13" fillId="6" borderId="89" xfId="0" applyFont="1" applyFill="1" applyBorder="1" applyAlignment="1">
      <alignment vertical="center" wrapText="1"/>
    </xf>
    <xf numFmtId="0" fontId="13" fillId="6" borderId="57" xfId="0" applyFont="1" applyFill="1" applyBorder="1" applyAlignment="1">
      <alignment horizontal="center" vertical="center"/>
    </xf>
    <xf numFmtId="0" fontId="13" fillId="6" borderId="58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vertical="center" wrapText="1"/>
    </xf>
    <xf numFmtId="0" fontId="13" fillId="6" borderId="51" xfId="0" applyFont="1" applyFill="1" applyBorder="1" applyAlignment="1">
      <alignment vertical="center" wrapText="1"/>
    </xf>
    <xf numFmtId="0" fontId="13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vertical="center" wrapText="1"/>
    </xf>
    <xf numFmtId="0" fontId="13" fillId="6" borderId="34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vertical="center" wrapText="1"/>
    </xf>
    <xf numFmtId="0" fontId="13" fillId="6" borderId="33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6" fillId="6" borderId="73" xfId="0" applyFont="1" applyFill="1" applyBorder="1" applyAlignment="1">
      <alignment vertical="center" wrapText="1"/>
    </xf>
    <xf numFmtId="0" fontId="13" fillId="6" borderId="58" xfId="0" applyFont="1" applyFill="1" applyBorder="1" applyAlignment="1">
      <alignment vertical="center" wrapText="1"/>
    </xf>
    <xf numFmtId="0" fontId="13" fillId="6" borderId="48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55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center" wrapText="1"/>
    </xf>
    <xf numFmtId="0" fontId="13" fillId="6" borderId="39" xfId="0" applyFont="1" applyFill="1" applyBorder="1" applyAlignment="1">
      <alignment horizontal="center" vertical="center"/>
    </xf>
    <xf numFmtId="0" fontId="13" fillId="6" borderId="5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6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center" vertical="center" wrapText="1"/>
    </xf>
    <xf numFmtId="0" fontId="13" fillId="6" borderId="77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left" vertical="center" wrapText="1"/>
    </xf>
    <xf numFmtId="0" fontId="1" fillId="6" borderId="33" xfId="0" applyFont="1" applyFill="1" applyBorder="1" applyAlignment="1">
      <alignment vertical="center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1" fontId="1" fillId="6" borderId="19" xfId="0" applyNumberFormat="1" applyFont="1" applyFill="1" applyBorder="1" applyAlignment="1">
      <alignment horizontal="center" vertical="center"/>
    </xf>
    <xf numFmtId="1" fontId="1" fillId="6" borderId="20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vertical="center" wrapText="1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6" borderId="35" xfId="0" applyNumberFormat="1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0" fontId="6" fillId="6" borderId="24" xfId="0" applyFont="1" applyFill="1" applyBorder="1" applyAlignment="1">
      <alignment vertical="center" wrapText="1"/>
    </xf>
    <xf numFmtId="1" fontId="1" fillId="6" borderId="25" xfId="0" applyNumberFormat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/>
    </xf>
    <xf numFmtId="0" fontId="6" fillId="6" borderId="27" xfId="0" applyFont="1" applyFill="1" applyBorder="1" applyAlignment="1">
      <alignment vertical="center"/>
    </xf>
    <xf numFmtId="1" fontId="1" fillId="6" borderId="27" xfId="0" applyNumberFormat="1" applyFont="1" applyFill="1" applyBorder="1" applyAlignment="1">
      <alignment horizontal="center" vertical="center"/>
    </xf>
    <xf numFmtId="1" fontId="1" fillId="6" borderId="3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3" fillId="0" borderId="44" xfId="0" applyFont="1" applyBorder="1"/>
    <xf numFmtId="0" fontId="13" fillId="0" borderId="46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17" xfId="0" applyFont="1" applyBorder="1"/>
    <xf numFmtId="0" fontId="17" fillId="0" borderId="17" xfId="0" applyFont="1" applyBorder="1"/>
    <xf numFmtId="0" fontId="17" fillId="4" borderId="0" xfId="0" applyFont="1" applyFill="1"/>
    <xf numFmtId="0" fontId="17" fillId="3" borderId="17" xfId="0" applyFont="1" applyFill="1" applyBorder="1"/>
    <xf numFmtId="0" fontId="17" fillId="0" borderId="0" xfId="0" applyFont="1" applyAlignment="1">
      <alignment horizontal="center"/>
    </xf>
    <xf numFmtId="0" fontId="13" fillId="7" borderId="83" xfId="0" applyFont="1" applyFill="1" applyBorder="1" applyAlignment="1">
      <alignment horizontal="center" vertical="center" wrapText="1"/>
    </xf>
    <xf numFmtId="0" fontId="13" fillId="7" borderId="97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vertical="center" wrapText="1"/>
    </xf>
    <xf numFmtId="0" fontId="13" fillId="7" borderId="41" xfId="0" applyFont="1" applyFill="1" applyBorder="1" applyAlignment="1">
      <alignment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5" fillId="7" borderId="41" xfId="0" applyFont="1" applyFill="1" applyBorder="1" applyAlignment="1">
      <alignment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3" fillId="0" borderId="15" xfId="0" applyFont="1" applyBorder="1"/>
    <xf numFmtId="0" fontId="13" fillId="0" borderId="7" xfId="0" applyFont="1" applyBorder="1"/>
    <xf numFmtId="0" fontId="16" fillId="0" borderId="59" xfId="0" applyFont="1" applyBorder="1" applyAlignment="1">
      <alignment horizontal="left" vertical="center"/>
    </xf>
    <xf numFmtId="0" fontId="13" fillId="0" borderId="60" xfId="0" applyFont="1" applyBorder="1"/>
    <xf numFmtId="0" fontId="13" fillId="0" borderId="61" xfId="0" applyFont="1" applyBorder="1"/>
    <xf numFmtId="0" fontId="16" fillId="2" borderId="42" xfId="0" applyFont="1" applyFill="1" applyBorder="1" applyAlignment="1">
      <alignment horizontal="left" vertical="center" wrapText="1"/>
    </xf>
    <xf numFmtId="0" fontId="13" fillId="0" borderId="44" xfId="0" applyFont="1" applyBorder="1"/>
    <xf numFmtId="0" fontId="13" fillId="0" borderId="50" xfId="0" applyFont="1" applyBorder="1"/>
    <xf numFmtId="0" fontId="13" fillId="0" borderId="51" xfId="0" applyFont="1" applyBorder="1"/>
    <xf numFmtId="0" fontId="16" fillId="5" borderId="59" xfId="0" applyFont="1" applyFill="1" applyBorder="1" applyAlignment="1">
      <alignment horizontal="left" vertical="center"/>
    </xf>
    <xf numFmtId="0" fontId="13" fillId="5" borderId="60" xfId="0" applyFont="1" applyFill="1" applyBorder="1"/>
    <xf numFmtId="0" fontId="13" fillId="5" borderId="61" xfId="0" applyFont="1" applyFill="1" applyBorder="1"/>
    <xf numFmtId="0" fontId="16" fillId="5" borderId="2" xfId="0" applyFont="1" applyFill="1" applyBorder="1" applyAlignment="1">
      <alignment horizontal="left" vertical="center"/>
    </xf>
    <xf numFmtId="0" fontId="13" fillId="5" borderId="3" xfId="0" applyFont="1" applyFill="1" applyBorder="1"/>
    <xf numFmtId="0" fontId="13" fillId="5" borderId="4" xfId="0" applyFont="1" applyFill="1" applyBorder="1"/>
    <xf numFmtId="0" fontId="16" fillId="6" borderId="59" xfId="0" applyFont="1" applyFill="1" applyBorder="1" applyAlignment="1">
      <alignment horizontal="left" vertical="center"/>
    </xf>
    <xf numFmtId="0" fontId="13" fillId="6" borderId="60" xfId="0" applyFont="1" applyFill="1" applyBorder="1"/>
    <xf numFmtId="0" fontId="13" fillId="6" borderId="61" xfId="0" applyFont="1" applyFill="1" applyBorder="1"/>
    <xf numFmtId="0" fontId="6" fillId="0" borderId="78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" fillId="5" borderId="99" xfId="0" applyFont="1" applyFill="1" applyBorder="1" applyAlignment="1">
      <alignment horizontal="left" vertical="center" wrapText="1"/>
    </xf>
    <xf numFmtId="0" fontId="13" fillId="5" borderId="100" xfId="0" applyFont="1" applyFill="1" applyBorder="1"/>
    <xf numFmtId="0" fontId="13" fillId="5" borderId="101" xfId="0" applyFont="1" applyFill="1" applyBorder="1"/>
    <xf numFmtId="0" fontId="1" fillId="6" borderId="59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wrapText="1"/>
    </xf>
    <xf numFmtId="0" fontId="13" fillId="0" borderId="46" xfId="0" applyFont="1" applyBorder="1"/>
    <xf numFmtId="0" fontId="13" fillId="0" borderId="10" xfId="0" applyFont="1" applyBorder="1"/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0" borderId="41" xfId="0" applyFont="1" applyBorder="1"/>
    <xf numFmtId="0" fontId="16" fillId="2" borderId="41" xfId="0" applyFont="1" applyFill="1" applyBorder="1" applyAlignment="1">
      <alignment horizontal="left" vertical="center" wrapText="1"/>
    </xf>
    <xf numFmtId="0" fontId="13" fillId="0" borderId="41" xfId="0" applyFont="1" applyBorder="1"/>
    <xf numFmtId="0" fontId="13" fillId="0" borderId="78" xfId="0" applyFont="1" applyBorder="1"/>
    <xf numFmtId="0" fontId="13" fillId="0" borderId="17" xfId="0" applyFont="1" applyBorder="1" applyAlignment="1">
      <alignment vertical="center"/>
    </xf>
    <xf numFmtId="0" fontId="13" fillId="0" borderId="96" xfId="0" applyFont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13" fillId="0" borderId="83" xfId="0" applyFont="1" applyBorder="1" applyAlignment="1">
      <alignment vertical="center"/>
    </xf>
    <xf numFmtId="0" fontId="13" fillId="0" borderId="102" xfId="0" applyFont="1" applyBorder="1" applyAlignment="1">
      <alignment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colors>
    <mruColors>
      <color rgb="FFF7CAAC"/>
      <color rgb="FFD6E3BC"/>
      <color rgb="FFC6D9F0"/>
      <color rgb="FF66FFFF"/>
      <color rgb="FFB4A7D6"/>
      <color rgb="FF35E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tabSelected="1" topLeftCell="A139" zoomScaleNormal="100" zoomScaleSheetLayoutView="80" zoomScalePageLayoutView="85" workbookViewId="0">
      <selection activeCell="A148" sqref="A148"/>
    </sheetView>
  </sheetViews>
  <sheetFormatPr defaultColWidth="11.19921875" defaultRowHeight="15" customHeight="1" x14ac:dyDescent="0.3"/>
  <cols>
    <col min="1" max="1" width="4" style="696" customWidth="1"/>
    <col min="2" max="2" width="5.19921875" style="696" customWidth="1"/>
    <col min="3" max="3" width="30.19921875" style="696" customWidth="1"/>
    <col min="4" max="15" width="2.69921875" style="696" customWidth="1"/>
    <col min="16" max="16" width="8.5" style="696" customWidth="1"/>
    <col min="17" max="17" width="6.19921875" style="696" customWidth="1"/>
    <col min="18" max="18" width="23.19921875" style="696" customWidth="1"/>
    <col min="19" max="19" width="14.19921875" style="696" customWidth="1"/>
    <col min="20" max="20" width="29.296875" style="696" customWidth="1"/>
    <col min="21" max="21" width="26.69921875" style="696" customWidth="1"/>
    <col min="22" max="22" width="28.296875" style="696" customWidth="1"/>
    <col min="23" max="23" width="27.69921875" style="696" customWidth="1"/>
    <col min="24" max="37" width="8.69921875" style="696" customWidth="1"/>
    <col min="38" max="16384" width="11.19921875" style="696"/>
  </cols>
  <sheetData>
    <row r="1" spans="1:37" ht="51" customHeight="1" x14ac:dyDescent="0.3">
      <c r="A1" s="79"/>
      <c r="B1" s="181"/>
      <c r="C1" s="79" t="s">
        <v>0</v>
      </c>
      <c r="D1" s="759" t="s">
        <v>1</v>
      </c>
      <c r="E1" s="760"/>
      <c r="F1" s="760"/>
      <c r="G1" s="759" t="s">
        <v>2</v>
      </c>
      <c r="H1" s="760"/>
      <c r="I1" s="760"/>
      <c r="J1" s="759" t="s">
        <v>3</v>
      </c>
      <c r="K1" s="760"/>
      <c r="L1" s="760"/>
      <c r="M1" s="759" t="s">
        <v>4</v>
      </c>
      <c r="N1" s="760"/>
      <c r="O1" s="760"/>
      <c r="P1" s="692" t="s">
        <v>5</v>
      </c>
      <c r="Q1" s="184" t="s">
        <v>6</v>
      </c>
      <c r="R1" s="79" t="s">
        <v>7</v>
      </c>
      <c r="S1" s="79" t="s">
        <v>8</v>
      </c>
      <c r="T1" s="79" t="s">
        <v>9</v>
      </c>
      <c r="U1" s="79" t="s">
        <v>10</v>
      </c>
      <c r="V1" s="43" t="s">
        <v>11</v>
      </c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</row>
    <row r="2" spans="1:37" ht="45" customHeight="1" x14ac:dyDescent="0.3">
      <c r="A2" s="80"/>
      <c r="B2" s="181"/>
      <c r="C2" s="182"/>
      <c r="D2" s="81" t="s">
        <v>12</v>
      </c>
      <c r="E2" s="81" t="s">
        <v>13</v>
      </c>
      <c r="F2" s="81" t="s">
        <v>14</v>
      </c>
      <c r="G2" s="81" t="s">
        <v>12</v>
      </c>
      <c r="H2" s="81" t="s">
        <v>13</v>
      </c>
      <c r="I2" s="81" t="s">
        <v>14</v>
      </c>
      <c r="J2" s="81" t="s">
        <v>12</v>
      </c>
      <c r="K2" s="81" t="s">
        <v>13</v>
      </c>
      <c r="L2" s="81" t="s">
        <v>14</v>
      </c>
      <c r="M2" s="81" t="s">
        <v>12</v>
      </c>
      <c r="N2" s="81" t="s">
        <v>13</v>
      </c>
      <c r="O2" s="81" t="s">
        <v>14</v>
      </c>
      <c r="P2" s="80"/>
      <c r="Q2" s="80"/>
      <c r="R2" s="82"/>
      <c r="S2" s="82"/>
      <c r="T2" s="82"/>
      <c r="U2" s="82"/>
      <c r="V2" s="82"/>
    </row>
    <row r="3" spans="1:37" ht="30" customHeight="1" thickBot="1" x14ac:dyDescent="0.35">
      <c r="A3" s="761" t="s">
        <v>278</v>
      </c>
      <c r="B3" s="762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</row>
    <row r="4" spans="1:37" ht="30" customHeight="1" x14ac:dyDescent="0.3">
      <c r="A4" s="50"/>
      <c r="B4" s="51"/>
      <c r="C4" s="746" t="s">
        <v>15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8"/>
    </row>
    <row r="5" spans="1:37" ht="30" customHeight="1" x14ac:dyDescent="0.3">
      <c r="A5" s="292" t="s">
        <v>16</v>
      </c>
      <c r="B5" s="293" t="s">
        <v>17</v>
      </c>
      <c r="C5" s="294" t="s">
        <v>18</v>
      </c>
      <c r="D5" s="268">
        <v>2</v>
      </c>
      <c r="E5" s="230">
        <v>1</v>
      </c>
      <c r="F5" s="269">
        <v>1</v>
      </c>
      <c r="G5" s="252"/>
      <c r="H5" s="253"/>
      <c r="I5" s="254"/>
      <c r="J5" s="485"/>
      <c r="K5" s="485"/>
      <c r="L5" s="486"/>
      <c r="M5" s="484"/>
      <c r="N5" s="485"/>
      <c r="O5" s="502"/>
      <c r="P5" s="292" t="s">
        <v>19</v>
      </c>
      <c r="Q5" s="292">
        <v>5</v>
      </c>
      <c r="R5" s="294" t="s">
        <v>20</v>
      </c>
      <c r="S5" s="294" t="s">
        <v>21</v>
      </c>
      <c r="T5" s="294"/>
      <c r="U5" s="294"/>
      <c r="V5" s="294"/>
    </row>
    <row r="6" spans="1:37" s="118" customFormat="1" ht="30" customHeight="1" x14ac:dyDescent="0.3">
      <c r="A6" s="223" t="s">
        <v>22</v>
      </c>
      <c r="B6" s="295" t="s">
        <v>23</v>
      </c>
      <c r="C6" s="229" t="s">
        <v>24</v>
      </c>
      <c r="D6" s="398"/>
      <c r="E6" s="273"/>
      <c r="F6" s="674"/>
      <c r="G6" s="252">
        <v>2</v>
      </c>
      <c r="H6" s="253">
        <v>2</v>
      </c>
      <c r="I6" s="254">
        <v>0</v>
      </c>
      <c r="J6" s="485"/>
      <c r="K6" s="485"/>
      <c r="L6" s="486"/>
      <c r="M6" s="484"/>
      <c r="N6" s="485"/>
      <c r="O6" s="502"/>
      <c r="P6" s="223" t="s">
        <v>19</v>
      </c>
      <c r="Q6" s="223">
        <v>5</v>
      </c>
      <c r="R6" s="229" t="s">
        <v>25</v>
      </c>
      <c r="S6" s="229" t="s">
        <v>26</v>
      </c>
      <c r="T6" s="296"/>
      <c r="U6" s="229" t="s">
        <v>27</v>
      </c>
      <c r="V6" s="229" t="s">
        <v>28</v>
      </c>
      <c r="W6" s="287"/>
    </row>
    <row r="7" spans="1:37" s="118" customFormat="1" ht="30" customHeight="1" x14ac:dyDescent="0.3">
      <c r="A7" s="223" t="s">
        <v>29</v>
      </c>
      <c r="B7" s="295" t="s">
        <v>17</v>
      </c>
      <c r="C7" s="229" t="s">
        <v>30</v>
      </c>
      <c r="D7" s="398"/>
      <c r="E7" s="273"/>
      <c r="F7" s="674"/>
      <c r="G7" s="252">
        <v>2</v>
      </c>
      <c r="H7" s="253">
        <v>1</v>
      </c>
      <c r="I7" s="254">
        <v>0</v>
      </c>
      <c r="J7" s="485"/>
      <c r="K7" s="485"/>
      <c r="L7" s="486"/>
      <c r="M7" s="484"/>
      <c r="N7" s="485"/>
      <c r="O7" s="502"/>
      <c r="P7" s="295" t="s">
        <v>19</v>
      </c>
      <c r="Q7" s="295">
        <v>4</v>
      </c>
      <c r="R7" s="229" t="s">
        <v>31</v>
      </c>
      <c r="S7" s="229" t="s">
        <v>32</v>
      </c>
      <c r="T7" s="296"/>
      <c r="U7" s="229"/>
      <c r="V7" s="229" t="s">
        <v>33</v>
      </c>
      <c r="W7" s="287"/>
    </row>
    <row r="8" spans="1:37" ht="30" customHeight="1" x14ac:dyDescent="0.3">
      <c r="A8" s="297" t="s">
        <v>34</v>
      </c>
      <c r="B8" s="297" t="s">
        <v>17</v>
      </c>
      <c r="C8" s="298" t="s">
        <v>35</v>
      </c>
      <c r="D8" s="398"/>
      <c r="E8" s="273"/>
      <c r="F8" s="674"/>
      <c r="G8" s="252"/>
      <c r="H8" s="253"/>
      <c r="I8" s="254"/>
      <c r="J8" s="485"/>
      <c r="K8" s="485"/>
      <c r="L8" s="486"/>
      <c r="M8" s="484">
        <v>2</v>
      </c>
      <c r="N8" s="485">
        <v>0</v>
      </c>
      <c r="O8" s="502">
        <v>2</v>
      </c>
      <c r="P8" s="292" t="s">
        <v>19</v>
      </c>
      <c r="Q8" s="292">
        <v>5</v>
      </c>
      <c r="R8" s="298" t="s">
        <v>36</v>
      </c>
      <c r="S8" s="298" t="s">
        <v>37</v>
      </c>
      <c r="T8" s="298"/>
      <c r="U8" s="298" t="s">
        <v>38</v>
      </c>
      <c r="V8" s="294" t="s">
        <v>33</v>
      </c>
    </row>
    <row r="9" spans="1:37" ht="44.25" customHeight="1" x14ac:dyDescent="0.3">
      <c r="A9" s="299" t="s">
        <v>39</v>
      </c>
      <c r="B9" s="297" t="s">
        <v>23</v>
      </c>
      <c r="C9" s="300" t="s">
        <v>40</v>
      </c>
      <c r="D9" s="398">
        <v>3</v>
      </c>
      <c r="E9" s="273">
        <v>1</v>
      </c>
      <c r="F9" s="674">
        <v>0</v>
      </c>
      <c r="G9" s="252"/>
      <c r="H9" s="253"/>
      <c r="I9" s="254"/>
      <c r="J9" s="485"/>
      <c r="K9" s="485"/>
      <c r="L9" s="486"/>
      <c r="M9" s="484"/>
      <c r="N9" s="485"/>
      <c r="O9" s="502"/>
      <c r="P9" s="297" t="s">
        <v>19</v>
      </c>
      <c r="Q9" s="297">
        <v>5</v>
      </c>
      <c r="R9" s="294" t="s">
        <v>41</v>
      </c>
      <c r="S9" s="294" t="s">
        <v>42</v>
      </c>
      <c r="T9" s="301"/>
      <c r="U9" s="296" t="s">
        <v>43</v>
      </c>
      <c r="V9" s="300"/>
    </row>
    <row r="10" spans="1:37" ht="30" customHeight="1" x14ac:dyDescent="0.3">
      <c r="A10" s="292" t="s">
        <v>22</v>
      </c>
      <c r="B10" s="297" t="s">
        <v>23</v>
      </c>
      <c r="C10" s="294" t="s">
        <v>44</v>
      </c>
      <c r="D10" s="398"/>
      <c r="E10" s="273"/>
      <c r="F10" s="674"/>
      <c r="G10" s="252">
        <v>2</v>
      </c>
      <c r="H10" s="253">
        <v>0</v>
      </c>
      <c r="I10" s="254">
        <v>0</v>
      </c>
      <c r="J10" s="485"/>
      <c r="K10" s="485"/>
      <c r="L10" s="486"/>
      <c r="M10" s="484"/>
      <c r="N10" s="485"/>
      <c r="O10" s="502"/>
      <c r="P10" s="292" t="s">
        <v>19</v>
      </c>
      <c r="Q10" s="292">
        <v>3</v>
      </c>
      <c r="R10" s="294" t="s">
        <v>45</v>
      </c>
      <c r="S10" s="294" t="s">
        <v>46</v>
      </c>
      <c r="T10" s="298"/>
      <c r="U10" s="229" t="s">
        <v>47</v>
      </c>
      <c r="V10" s="294"/>
    </row>
    <row r="11" spans="1:37" s="118" customFormat="1" ht="30" customHeight="1" x14ac:dyDescent="0.3">
      <c r="A11" s="223" t="s">
        <v>48</v>
      </c>
      <c r="B11" s="295" t="s">
        <v>23</v>
      </c>
      <c r="C11" s="229" t="s">
        <v>49</v>
      </c>
      <c r="D11" s="398"/>
      <c r="E11" s="273"/>
      <c r="F11" s="674"/>
      <c r="G11" s="252"/>
      <c r="H11" s="253"/>
      <c r="I11" s="254"/>
      <c r="J11" s="485">
        <v>2</v>
      </c>
      <c r="K11" s="485">
        <v>2</v>
      </c>
      <c r="L11" s="486">
        <v>0</v>
      </c>
      <c r="M11" s="484"/>
      <c r="N11" s="485"/>
      <c r="O11" s="502"/>
      <c r="P11" s="223" t="s">
        <v>19</v>
      </c>
      <c r="Q11" s="223">
        <v>5</v>
      </c>
      <c r="R11" s="229" t="s">
        <v>268</v>
      </c>
      <c r="S11" s="229" t="s">
        <v>50</v>
      </c>
      <c r="T11" s="302"/>
      <c r="U11" s="296" t="s">
        <v>27</v>
      </c>
      <c r="V11" s="229"/>
    </row>
    <row r="12" spans="1:37" s="118" customFormat="1" ht="30" customHeight="1" x14ac:dyDescent="0.3">
      <c r="A12" s="223" t="s">
        <v>48</v>
      </c>
      <c r="B12" s="295" t="s">
        <v>23</v>
      </c>
      <c r="C12" s="296" t="s">
        <v>51</v>
      </c>
      <c r="D12" s="398"/>
      <c r="E12" s="273"/>
      <c r="F12" s="674"/>
      <c r="G12" s="252"/>
      <c r="H12" s="253"/>
      <c r="I12" s="254"/>
      <c r="J12" s="485">
        <v>2</v>
      </c>
      <c r="K12" s="485">
        <v>0</v>
      </c>
      <c r="L12" s="486">
        <v>2</v>
      </c>
      <c r="M12" s="484"/>
      <c r="N12" s="485"/>
      <c r="O12" s="502"/>
      <c r="P12" s="223" t="s">
        <v>19</v>
      </c>
      <c r="Q12" s="223">
        <v>5</v>
      </c>
      <c r="R12" s="229" t="s">
        <v>25</v>
      </c>
      <c r="S12" s="229" t="s">
        <v>52</v>
      </c>
      <c r="T12" s="303" t="s">
        <v>24</v>
      </c>
      <c r="U12" s="304"/>
      <c r="V12" s="229"/>
      <c r="W12" s="290"/>
    </row>
    <row r="13" spans="1:37" ht="30" customHeight="1" x14ac:dyDescent="0.3">
      <c r="A13" s="292" t="s">
        <v>53</v>
      </c>
      <c r="B13" s="297" t="s">
        <v>23</v>
      </c>
      <c r="C13" s="294" t="s">
        <v>54</v>
      </c>
      <c r="D13" s="398"/>
      <c r="E13" s="273"/>
      <c r="F13" s="674"/>
      <c r="G13" s="252"/>
      <c r="H13" s="253"/>
      <c r="I13" s="254"/>
      <c r="J13" s="485"/>
      <c r="K13" s="485"/>
      <c r="L13" s="486"/>
      <c r="M13" s="484">
        <v>2</v>
      </c>
      <c r="N13" s="485">
        <v>1</v>
      </c>
      <c r="O13" s="502">
        <v>0</v>
      </c>
      <c r="P13" s="292" t="s">
        <v>19</v>
      </c>
      <c r="Q13" s="292">
        <v>4</v>
      </c>
      <c r="R13" s="294" t="s">
        <v>20</v>
      </c>
      <c r="S13" s="294" t="s">
        <v>55</v>
      </c>
      <c r="T13" s="294"/>
      <c r="U13" s="294"/>
      <c r="V13" s="294"/>
    </row>
    <row r="14" spans="1:37" ht="30" customHeight="1" x14ac:dyDescent="0.3">
      <c r="A14" s="47"/>
      <c r="B14" s="291"/>
      <c r="C14" s="276" t="s">
        <v>56</v>
      </c>
      <c r="D14" s="398">
        <f>SUMIF(A5:A13,"k1",Q5:Q13)</f>
        <v>5</v>
      </c>
      <c r="E14" s="273"/>
      <c r="F14" s="674"/>
      <c r="G14" s="252">
        <f>SUMIF(A5:A13,"k2",Q5:Q13)</f>
        <v>4</v>
      </c>
      <c r="H14" s="253"/>
      <c r="I14" s="254"/>
      <c r="J14" s="485">
        <f>SUMIF(A5:A13,"k3",Q5:Q13)</f>
        <v>0</v>
      </c>
      <c r="K14" s="485"/>
      <c r="L14" s="486"/>
      <c r="M14" s="484">
        <f>SUMIF(A5:A13,"k4",Q5:Q13)</f>
        <v>5</v>
      </c>
      <c r="N14" s="485"/>
      <c r="O14" s="502"/>
      <c r="P14" s="245">
        <f>SUM(D14:O14)</f>
        <v>14</v>
      </c>
      <c r="Q14" s="277">
        <f>SUMIF(B5:B13,"Comp",Q5:Q13)</f>
        <v>14</v>
      </c>
      <c r="R14" s="49"/>
      <c r="S14" s="53"/>
      <c r="T14" s="53"/>
      <c r="U14" s="53"/>
      <c r="V14" s="53"/>
    </row>
    <row r="15" spans="1:37" ht="30" customHeight="1" x14ac:dyDescent="0.3">
      <c r="A15" s="7"/>
      <c r="B15" s="4"/>
      <c r="C15" s="278" t="s">
        <v>57</v>
      </c>
      <c r="D15" s="398">
        <f>SUMIF(A5:A13,"nk1",Q5:Q13)</f>
        <v>5</v>
      </c>
      <c r="E15" s="273"/>
      <c r="F15" s="674"/>
      <c r="G15" s="252">
        <f>SUMIF(A5:A13,"nk2",Q5:Q13)</f>
        <v>8</v>
      </c>
      <c r="H15" s="253"/>
      <c r="I15" s="254"/>
      <c r="J15" s="485">
        <f>SUMIF(A5:A13,"nk3",Q5:Q13)</f>
        <v>10</v>
      </c>
      <c r="K15" s="485"/>
      <c r="L15" s="486"/>
      <c r="M15" s="484">
        <f>SUMIF(A5:A13,"nk4",Q5:Q13)</f>
        <v>4</v>
      </c>
      <c r="N15" s="485"/>
      <c r="O15" s="502"/>
      <c r="P15" s="239">
        <f>SUM(D15:O15)</f>
        <v>27</v>
      </c>
      <c r="Q15" s="240">
        <f>SUMIF(B5:B13,"C/E",Q5:Q13)</f>
        <v>27</v>
      </c>
      <c r="R15" s="49"/>
      <c r="S15" s="2"/>
      <c r="T15" s="2"/>
      <c r="U15" s="2"/>
      <c r="V15" s="2"/>
    </row>
    <row r="16" spans="1:37" ht="15.45" customHeight="1" thickBot="1" x14ac:dyDescent="0.35">
      <c r="A16" s="3"/>
      <c r="B16" s="4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2"/>
      <c r="S16" s="2"/>
      <c r="T16" s="2"/>
      <c r="U16" s="2"/>
      <c r="V16" s="2"/>
    </row>
    <row r="17" spans="1:37" ht="30" customHeight="1" thickBot="1" x14ac:dyDescent="0.35">
      <c r="A17" s="5"/>
      <c r="B17" s="6"/>
      <c r="C17" s="749" t="s">
        <v>58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1"/>
    </row>
    <row r="18" spans="1:37" ht="30" customHeight="1" x14ac:dyDescent="0.3">
      <c r="A18" s="313" t="s">
        <v>16</v>
      </c>
      <c r="B18" s="314" t="s">
        <v>17</v>
      </c>
      <c r="C18" s="315" t="s">
        <v>18</v>
      </c>
      <c r="D18" s="672">
        <v>2</v>
      </c>
      <c r="E18" s="339">
        <v>1</v>
      </c>
      <c r="F18" s="340">
        <v>1</v>
      </c>
      <c r="G18" s="352"/>
      <c r="H18" s="353"/>
      <c r="I18" s="354"/>
      <c r="J18" s="629"/>
      <c r="K18" s="629"/>
      <c r="L18" s="602"/>
      <c r="M18" s="673"/>
      <c r="N18" s="629"/>
      <c r="O18" s="630"/>
      <c r="P18" s="320" t="s">
        <v>19</v>
      </c>
      <c r="Q18" s="320">
        <v>5</v>
      </c>
      <c r="R18" s="321" t="s">
        <v>20</v>
      </c>
      <c r="S18" s="321" t="s">
        <v>21</v>
      </c>
      <c r="T18" s="321"/>
      <c r="U18" s="322"/>
      <c r="V18" s="323"/>
    </row>
    <row r="19" spans="1:37" ht="30" customHeight="1" x14ac:dyDescent="0.3">
      <c r="A19" s="324" t="s">
        <v>29</v>
      </c>
      <c r="B19" s="325" t="s">
        <v>17</v>
      </c>
      <c r="C19" s="326" t="s">
        <v>44</v>
      </c>
      <c r="D19" s="672"/>
      <c r="E19" s="339"/>
      <c r="F19" s="340"/>
      <c r="G19" s="352">
        <v>2</v>
      </c>
      <c r="H19" s="353">
        <v>0</v>
      </c>
      <c r="I19" s="354">
        <v>0</v>
      </c>
      <c r="J19" s="629"/>
      <c r="K19" s="629"/>
      <c r="L19" s="602"/>
      <c r="M19" s="673"/>
      <c r="N19" s="629"/>
      <c r="O19" s="630"/>
      <c r="P19" s="328" t="s">
        <v>19</v>
      </c>
      <c r="Q19" s="328">
        <v>3</v>
      </c>
      <c r="R19" s="329" t="s">
        <v>45</v>
      </c>
      <c r="S19" s="330" t="s">
        <v>46</v>
      </c>
      <c r="T19" s="330"/>
      <c r="U19" s="331"/>
      <c r="V19" s="332"/>
    </row>
    <row r="20" spans="1:37" ht="30" customHeight="1" x14ac:dyDescent="0.3">
      <c r="A20" s="305" t="s">
        <v>29</v>
      </c>
      <c r="B20" s="305" t="s">
        <v>17</v>
      </c>
      <c r="C20" s="306" t="s">
        <v>30</v>
      </c>
      <c r="D20" s="672"/>
      <c r="E20" s="339"/>
      <c r="F20" s="340"/>
      <c r="G20" s="352">
        <v>2</v>
      </c>
      <c r="H20" s="353">
        <v>1</v>
      </c>
      <c r="I20" s="354">
        <v>0</v>
      </c>
      <c r="J20" s="629"/>
      <c r="K20" s="629"/>
      <c r="L20" s="602"/>
      <c r="M20" s="673"/>
      <c r="N20" s="629"/>
      <c r="O20" s="630"/>
      <c r="P20" s="305" t="s">
        <v>19</v>
      </c>
      <c r="Q20" s="305">
        <v>4</v>
      </c>
      <c r="R20" s="308" t="s">
        <v>31</v>
      </c>
      <c r="S20" s="309" t="s">
        <v>32</v>
      </c>
      <c r="T20" s="308"/>
      <c r="U20" s="310"/>
      <c r="V20" s="311"/>
      <c r="W20" s="188"/>
    </row>
    <row r="21" spans="1:37" ht="30" customHeight="1" x14ac:dyDescent="0.3">
      <c r="A21" s="307" t="s">
        <v>22</v>
      </c>
      <c r="B21" s="305" t="s">
        <v>23</v>
      </c>
      <c r="C21" s="312" t="s">
        <v>24</v>
      </c>
      <c r="D21" s="672"/>
      <c r="E21" s="339"/>
      <c r="F21" s="340"/>
      <c r="G21" s="352">
        <v>2</v>
      </c>
      <c r="H21" s="353">
        <v>2</v>
      </c>
      <c r="I21" s="354">
        <v>0</v>
      </c>
      <c r="J21" s="629"/>
      <c r="K21" s="629"/>
      <c r="L21" s="602"/>
      <c r="M21" s="673"/>
      <c r="N21" s="629"/>
      <c r="O21" s="630"/>
      <c r="P21" s="307" t="s">
        <v>19</v>
      </c>
      <c r="Q21" s="307">
        <v>5</v>
      </c>
      <c r="R21" s="312" t="s">
        <v>59</v>
      </c>
      <c r="S21" s="312" t="s">
        <v>26</v>
      </c>
      <c r="T21" s="308"/>
      <c r="U21" s="312" t="s">
        <v>27</v>
      </c>
      <c r="V21" s="312"/>
    </row>
    <row r="22" spans="1:37" ht="30" customHeight="1" x14ac:dyDescent="0.3">
      <c r="A22" s="333" t="s">
        <v>48</v>
      </c>
      <c r="B22" s="334" t="s">
        <v>23</v>
      </c>
      <c r="C22" s="335" t="s">
        <v>51</v>
      </c>
      <c r="D22" s="672"/>
      <c r="E22" s="339"/>
      <c r="F22" s="340"/>
      <c r="G22" s="352"/>
      <c r="H22" s="353"/>
      <c r="I22" s="354"/>
      <c r="J22" s="629">
        <v>2</v>
      </c>
      <c r="K22" s="629">
        <v>0</v>
      </c>
      <c r="L22" s="602">
        <v>2</v>
      </c>
      <c r="M22" s="673"/>
      <c r="N22" s="629"/>
      <c r="O22" s="630"/>
      <c r="P22" s="342" t="s">
        <v>19</v>
      </c>
      <c r="Q22" s="342">
        <v>5</v>
      </c>
      <c r="R22" s="343" t="s">
        <v>25</v>
      </c>
      <c r="S22" s="344" t="s">
        <v>52</v>
      </c>
      <c r="T22" s="345" t="s">
        <v>24</v>
      </c>
      <c r="U22" s="346"/>
      <c r="V22" s="347"/>
      <c r="W22" s="185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</row>
    <row r="23" spans="1:37" ht="30" customHeight="1" x14ac:dyDescent="0.3">
      <c r="A23" s="313" t="s">
        <v>53</v>
      </c>
      <c r="B23" s="348" t="s">
        <v>23</v>
      </c>
      <c r="C23" s="349" t="s">
        <v>54</v>
      </c>
      <c r="D23" s="672"/>
      <c r="E23" s="339"/>
      <c r="F23" s="340"/>
      <c r="G23" s="352"/>
      <c r="H23" s="353"/>
      <c r="I23" s="354"/>
      <c r="J23" s="629"/>
      <c r="K23" s="629"/>
      <c r="L23" s="602"/>
      <c r="M23" s="673">
        <v>2</v>
      </c>
      <c r="N23" s="629">
        <v>1</v>
      </c>
      <c r="O23" s="630">
        <v>0</v>
      </c>
      <c r="P23" s="320" t="s">
        <v>19</v>
      </c>
      <c r="Q23" s="355">
        <v>4</v>
      </c>
      <c r="R23" s="321" t="s">
        <v>20</v>
      </c>
      <c r="S23" s="321" t="s">
        <v>55</v>
      </c>
      <c r="T23" s="321"/>
      <c r="U23" s="322"/>
      <c r="V23" s="356"/>
    </row>
    <row r="24" spans="1:37" ht="30" customHeight="1" x14ac:dyDescent="0.3">
      <c r="A24" s="47"/>
      <c r="B24" s="195"/>
      <c r="C24" s="357" t="s">
        <v>56</v>
      </c>
      <c r="D24" s="672">
        <f>SUMIF(A18:A23,"k1",Q18:Q23)</f>
        <v>5</v>
      </c>
      <c r="E24" s="339"/>
      <c r="F24" s="340"/>
      <c r="G24" s="352">
        <f>SUMIF(A18:A23,"k2",Q18:Q23)</f>
        <v>7</v>
      </c>
      <c r="H24" s="353"/>
      <c r="I24" s="354"/>
      <c r="J24" s="629">
        <f>SUMIF(A18:A23,"k3",Q18:Q23)</f>
        <v>0</v>
      </c>
      <c r="K24" s="629"/>
      <c r="L24" s="602"/>
      <c r="M24" s="673">
        <f>SUMIF(A18:A23,"k4",Q18:Q23)</f>
        <v>0</v>
      </c>
      <c r="N24" s="629"/>
      <c r="O24" s="630"/>
      <c r="P24" s="320">
        <f>SUM(D24:O24)</f>
        <v>12</v>
      </c>
      <c r="Q24" s="358">
        <f>SUMIF(B18:B23,"Comp",Q18:Q23)</f>
        <v>12</v>
      </c>
      <c r="R24" s="12"/>
      <c r="S24" s="12"/>
      <c r="T24" s="12"/>
      <c r="U24" s="12"/>
      <c r="V24" s="6"/>
    </row>
    <row r="25" spans="1:37" ht="30" customHeight="1" x14ac:dyDescent="0.3">
      <c r="A25" s="47"/>
      <c r="B25" s="195"/>
      <c r="C25" s="359" t="s">
        <v>57</v>
      </c>
      <c r="D25" s="672">
        <f>SUMIF(A18:A23,"nk1",Q18:Q23)</f>
        <v>0</v>
      </c>
      <c r="E25" s="339"/>
      <c r="F25" s="340"/>
      <c r="G25" s="352">
        <f>SUMIF(A18:A23,"nk2",Q18:Q23)</f>
        <v>5</v>
      </c>
      <c r="H25" s="353"/>
      <c r="I25" s="354"/>
      <c r="J25" s="629">
        <f>SUMIF(A18:A23,"nk3",Q18:Q23)</f>
        <v>5</v>
      </c>
      <c r="K25" s="629"/>
      <c r="L25" s="602"/>
      <c r="M25" s="673">
        <f>SUMIF(A18:A23,"nk4",Q18:Q23)</f>
        <v>4</v>
      </c>
      <c r="N25" s="629"/>
      <c r="O25" s="630"/>
      <c r="P25" s="320">
        <f>SUM(D25:O25)</f>
        <v>14</v>
      </c>
      <c r="Q25" s="313">
        <f>SUMIF(B18:B23,"C/E",Q18:Q23)</f>
        <v>14</v>
      </c>
      <c r="R25" s="12"/>
      <c r="S25" s="12"/>
      <c r="T25" s="12"/>
      <c r="U25" s="12"/>
      <c r="V25" s="6"/>
    </row>
    <row r="26" spans="1:37" ht="13.8" customHeight="1" x14ac:dyDescent="0.3">
      <c r="A26" s="7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12"/>
      <c r="S26" s="12"/>
      <c r="T26" s="12"/>
      <c r="U26" s="12"/>
      <c r="V26" s="6"/>
    </row>
    <row r="27" spans="1:37" ht="30" customHeight="1" thickBot="1" x14ac:dyDescent="0.35">
      <c r="A27" s="755" t="s">
        <v>269</v>
      </c>
      <c r="B27" s="756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  <c r="V27" s="758"/>
    </row>
    <row r="28" spans="1:37" ht="30" customHeight="1" thickBot="1" x14ac:dyDescent="0.35">
      <c r="A28" s="50"/>
      <c r="B28" s="51"/>
      <c r="C28" s="726" t="s">
        <v>60</v>
      </c>
      <c r="D28" s="753"/>
      <c r="E28" s="753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4"/>
    </row>
    <row r="29" spans="1:37" ht="30" customHeight="1" x14ac:dyDescent="0.3">
      <c r="A29" s="83" t="s">
        <v>39</v>
      </c>
      <c r="B29" s="52" t="s">
        <v>23</v>
      </c>
      <c r="C29" s="53" t="s">
        <v>61</v>
      </c>
      <c r="D29" s="84">
        <v>0</v>
      </c>
      <c r="E29" s="85">
        <v>3</v>
      </c>
      <c r="F29" s="86">
        <v>0</v>
      </c>
      <c r="G29" s="174"/>
      <c r="H29" s="175"/>
      <c r="I29" s="176"/>
      <c r="J29" s="87"/>
      <c r="K29" s="87"/>
      <c r="L29" s="88"/>
      <c r="M29" s="89"/>
      <c r="N29" s="87"/>
      <c r="O29" s="90"/>
      <c r="P29" s="91" t="s">
        <v>62</v>
      </c>
      <c r="Q29" s="92">
        <v>3</v>
      </c>
      <c r="R29" s="287" t="s">
        <v>277</v>
      </c>
      <c r="S29" s="93" t="s">
        <v>63</v>
      </c>
      <c r="T29" s="94"/>
      <c r="U29" s="95"/>
      <c r="V29" s="30"/>
    </row>
    <row r="30" spans="1:37" ht="30" customHeight="1" x14ac:dyDescent="0.3">
      <c r="A30" s="96" t="s">
        <v>39</v>
      </c>
      <c r="B30" s="54" t="s">
        <v>23</v>
      </c>
      <c r="C30" s="196" t="s">
        <v>64</v>
      </c>
      <c r="D30" s="97">
        <v>2</v>
      </c>
      <c r="E30" s="98">
        <v>1</v>
      </c>
      <c r="F30" s="99">
        <v>0</v>
      </c>
      <c r="G30" s="170"/>
      <c r="H30" s="171"/>
      <c r="I30" s="172"/>
      <c r="J30" s="100"/>
      <c r="K30" s="100"/>
      <c r="L30" s="101"/>
      <c r="M30" s="102"/>
      <c r="N30" s="100"/>
      <c r="O30" s="103"/>
      <c r="P30" s="104" t="s">
        <v>19</v>
      </c>
      <c r="Q30" s="105">
        <v>3</v>
      </c>
      <c r="R30" s="106" t="s">
        <v>65</v>
      </c>
      <c r="S30" s="106" t="s">
        <v>66</v>
      </c>
      <c r="T30" s="142"/>
      <c r="U30" s="142"/>
      <c r="V30" s="106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</row>
    <row r="31" spans="1:37" s="118" customFormat="1" ht="30" customHeight="1" x14ac:dyDescent="0.3">
      <c r="A31" s="105" t="s">
        <v>22</v>
      </c>
      <c r="B31" s="107" t="s">
        <v>23</v>
      </c>
      <c r="C31" s="108" t="s">
        <v>67</v>
      </c>
      <c r="D31" s="57"/>
      <c r="E31" s="58"/>
      <c r="F31" s="59"/>
      <c r="G31" s="109">
        <v>1</v>
      </c>
      <c r="H31" s="110">
        <v>0</v>
      </c>
      <c r="I31" s="111">
        <v>0</v>
      </c>
      <c r="J31" s="112"/>
      <c r="K31" s="112"/>
      <c r="L31" s="55"/>
      <c r="M31" s="113"/>
      <c r="N31" s="112"/>
      <c r="O31" s="114"/>
      <c r="P31" s="55" t="s">
        <v>19</v>
      </c>
      <c r="Q31" s="115">
        <v>2</v>
      </c>
      <c r="R31" s="116" t="s">
        <v>68</v>
      </c>
      <c r="S31" s="108" t="s">
        <v>69</v>
      </c>
      <c r="T31" s="108"/>
      <c r="U31" s="108"/>
      <c r="V31" s="117"/>
    </row>
    <row r="32" spans="1:37" ht="30" customHeight="1" x14ac:dyDescent="0.3">
      <c r="A32" s="18" t="s">
        <v>22</v>
      </c>
      <c r="B32" s="20" t="s">
        <v>23</v>
      </c>
      <c r="C32" s="197" t="s">
        <v>71</v>
      </c>
      <c r="D32" s="177"/>
      <c r="E32" s="178"/>
      <c r="F32" s="178"/>
      <c r="G32" s="125">
        <v>2</v>
      </c>
      <c r="H32" s="126">
        <v>0</v>
      </c>
      <c r="I32" s="127">
        <v>0</v>
      </c>
      <c r="J32" s="128"/>
      <c r="K32" s="128"/>
      <c r="L32" s="129"/>
      <c r="M32" s="120"/>
      <c r="N32" s="120"/>
      <c r="O32" s="121"/>
      <c r="P32" s="52" t="s">
        <v>19</v>
      </c>
      <c r="Q32" s="20">
        <v>2</v>
      </c>
      <c r="R32" s="17" t="s">
        <v>72</v>
      </c>
      <c r="S32" s="17" t="s">
        <v>73</v>
      </c>
      <c r="T32" s="130"/>
      <c r="U32" s="130"/>
      <c r="V32" s="21"/>
    </row>
    <row r="33" spans="1:37" ht="30" customHeight="1" x14ac:dyDescent="0.3">
      <c r="A33" s="119" t="s">
        <v>22</v>
      </c>
      <c r="B33" s="20" t="s">
        <v>23</v>
      </c>
      <c r="C33" s="197" t="s">
        <v>74</v>
      </c>
      <c r="D33" s="131"/>
      <c r="E33" s="132"/>
      <c r="F33" s="133"/>
      <c r="G33" s="134">
        <v>0</v>
      </c>
      <c r="H33" s="132">
        <v>3</v>
      </c>
      <c r="I33" s="133">
        <v>0</v>
      </c>
      <c r="J33" s="179"/>
      <c r="K33" s="179"/>
      <c r="L33" s="180"/>
      <c r="M33" s="120"/>
      <c r="N33" s="120"/>
      <c r="O33" s="52"/>
      <c r="P33" s="77" t="s">
        <v>62</v>
      </c>
      <c r="Q33" s="20">
        <v>3</v>
      </c>
      <c r="R33" s="287" t="s">
        <v>277</v>
      </c>
      <c r="S33" s="17" t="s">
        <v>75</v>
      </c>
      <c r="T33" s="23"/>
      <c r="U33" s="135"/>
      <c r="V33" s="123"/>
    </row>
    <row r="34" spans="1:37" ht="30" customHeight="1" x14ac:dyDescent="0.3">
      <c r="A34" s="56" t="s">
        <v>48</v>
      </c>
      <c r="B34" s="20" t="s">
        <v>23</v>
      </c>
      <c r="C34" s="197" t="s">
        <v>76</v>
      </c>
      <c r="D34" s="136"/>
      <c r="E34" s="120"/>
      <c r="F34" s="52"/>
      <c r="G34" s="56"/>
      <c r="H34" s="120"/>
      <c r="I34" s="120"/>
      <c r="J34" s="125">
        <v>1</v>
      </c>
      <c r="K34" s="126">
        <v>0</v>
      </c>
      <c r="L34" s="127">
        <v>0</v>
      </c>
      <c r="M34" s="170"/>
      <c r="N34" s="171"/>
      <c r="O34" s="171"/>
      <c r="P34" s="137" t="s">
        <v>62</v>
      </c>
      <c r="Q34" s="52">
        <v>1</v>
      </c>
      <c r="R34" s="17" t="s">
        <v>77</v>
      </c>
      <c r="S34" s="17" t="s">
        <v>78</v>
      </c>
      <c r="T34" s="130"/>
      <c r="U34" s="130"/>
      <c r="V34" s="17"/>
    </row>
    <row r="35" spans="1:37" ht="30" customHeight="1" x14ac:dyDescent="0.3">
      <c r="A35" s="138" t="s">
        <v>48</v>
      </c>
      <c r="B35" s="54" t="s">
        <v>23</v>
      </c>
      <c r="C35" s="198" t="s">
        <v>79</v>
      </c>
      <c r="D35" s="109"/>
      <c r="E35" s="110"/>
      <c r="F35" s="110"/>
      <c r="G35" s="139"/>
      <c r="H35" s="140"/>
      <c r="I35" s="140"/>
      <c r="J35" s="57">
        <v>4</v>
      </c>
      <c r="K35" s="58">
        <v>0</v>
      </c>
      <c r="L35" s="59">
        <v>0</v>
      </c>
      <c r="M35" s="171"/>
      <c r="N35" s="171"/>
      <c r="O35" s="172"/>
      <c r="P35" s="141" t="s">
        <v>19</v>
      </c>
      <c r="Q35" s="101">
        <v>5</v>
      </c>
      <c r="R35" s="108" t="s">
        <v>80</v>
      </c>
      <c r="S35" s="106" t="s">
        <v>81</v>
      </c>
      <c r="T35" s="142"/>
      <c r="U35" s="60" t="s">
        <v>82</v>
      </c>
      <c r="V35" s="143"/>
    </row>
    <row r="36" spans="1:37" ht="30" customHeight="1" x14ac:dyDescent="0.3">
      <c r="A36" s="56" t="s">
        <v>48</v>
      </c>
      <c r="B36" s="20" t="s">
        <v>23</v>
      </c>
      <c r="C36" s="197" t="s">
        <v>83</v>
      </c>
      <c r="D36" s="131"/>
      <c r="E36" s="132"/>
      <c r="F36" s="133"/>
      <c r="G36" s="134"/>
      <c r="H36" s="132"/>
      <c r="I36" s="133"/>
      <c r="J36" s="144">
        <v>2</v>
      </c>
      <c r="K36" s="85">
        <v>0</v>
      </c>
      <c r="L36" s="86">
        <v>1</v>
      </c>
      <c r="M36" s="35"/>
      <c r="N36" s="35"/>
      <c r="O36" s="50"/>
      <c r="P36" s="145" t="s">
        <v>62</v>
      </c>
      <c r="Q36" s="146">
        <v>3</v>
      </c>
      <c r="R36" s="17" t="s">
        <v>84</v>
      </c>
      <c r="S36" s="17" t="s">
        <v>85</v>
      </c>
      <c r="T36" s="130"/>
      <c r="U36" s="124"/>
      <c r="V36" s="30"/>
    </row>
    <row r="37" spans="1:37" s="553" customFormat="1" ht="30" customHeight="1" x14ac:dyDescent="0.25">
      <c r="A37" s="147" t="s">
        <v>53</v>
      </c>
      <c r="B37" s="101" t="s">
        <v>23</v>
      </c>
      <c r="C37" s="61" t="s">
        <v>86</v>
      </c>
      <c r="D37" s="57"/>
      <c r="E37" s="58"/>
      <c r="F37" s="59"/>
      <c r="G37" s="57"/>
      <c r="H37" s="58"/>
      <c r="I37" s="58"/>
      <c r="J37" s="57"/>
      <c r="K37" s="58"/>
      <c r="L37" s="59"/>
      <c r="M37" s="57">
        <v>1</v>
      </c>
      <c r="N37" s="58">
        <v>1</v>
      </c>
      <c r="O37" s="59">
        <v>0</v>
      </c>
      <c r="P37" s="148" t="s">
        <v>19</v>
      </c>
      <c r="Q37" s="105">
        <v>2</v>
      </c>
      <c r="R37" s="106" t="s">
        <v>87</v>
      </c>
      <c r="S37" s="62" t="s">
        <v>88</v>
      </c>
      <c r="T37" s="62"/>
      <c r="U37" s="149"/>
      <c r="V37" s="63"/>
      <c r="W37" s="697"/>
      <c r="X37" s="697"/>
      <c r="Y37" s="697"/>
      <c r="Z37" s="697"/>
      <c r="AA37" s="697"/>
      <c r="AB37" s="697"/>
      <c r="AC37" s="697"/>
      <c r="AD37" s="697"/>
      <c r="AE37" s="697"/>
      <c r="AF37" s="697"/>
      <c r="AG37" s="697"/>
      <c r="AH37" s="697"/>
      <c r="AI37" s="697"/>
      <c r="AJ37" s="697"/>
      <c r="AK37" s="697"/>
    </row>
    <row r="38" spans="1:37" ht="30" customHeight="1" x14ac:dyDescent="0.3">
      <c r="A38" s="35"/>
      <c r="B38" s="4"/>
      <c r="C38" s="199" t="s">
        <v>56</v>
      </c>
      <c r="D38" s="89">
        <f>SUMIF(A29:A37,"k1",Q29:Q37)</f>
        <v>0</v>
      </c>
      <c r="E38" s="87"/>
      <c r="F38" s="88"/>
      <c r="G38" s="89">
        <f>SUMIF(A29:A37,"k2",Q29:Q37)</f>
        <v>0</v>
      </c>
      <c r="H38" s="87"/>
      <c r="I38" s="88"/>
      <c r="J38" s="89">
        <f>SUMIF(A29:A37,"k3",Q29:Q37)</f>
        <v>0</v>
      </c>
      <c r="K38" s="87"/>
      <c r="L38" s="88"/>
      <c r="M38" s="89">
        <f>SUMIF(A29:A37,"k4",Q29:Q37)</f>
        <v>0</v>
      </c>
      <c r="N38" s="87"/>
      <c r="O38" s="88"/>
      <c r="P38" s="26">
        <f>SUM(D38:O38)</f>
        <v>0</v>
      </c>
      <c r="Q38" s="200">
        <f>SUMIF(B29:B37,"comp",Q29:Q37)</f>
        <v>0</v>
      </c>
      <c r="R38" s="124"/>
      <c r="S38" s="64"/>
      <c r="T38" s="64"/>
      <c r="U38" s="64"/>
      <c r="V38" s="53"/>
    </row>
    <row r="39" spans="1:37" ht="30" customHeight="1" x14ac:dyDescent="0.3">
      <c r="A39" s="3"/>
      <c r="B39" s="4"/>
      <c r="C39" s="201" t="s">
        <v>57</v>
      </c>
      <c r="D39" s="56">
        <f>SUMIF(A29:A37,"nk1",Q29:Q37)</f>
        <v>6</v>
      </c>
      <c r="E39" s="120"/>
      <c r="F39" s="52"/>
      <c r="G39" s="56">
        <f>SUMIF(A29:A37,"nk2",Q29:Q37)</f>
        <v>7</v>
      </c>
      <c r="H39" s="120"/>
      <c r="I39" s="52"/>
      <c r="J39" s="56">
        <f>SUMIF(A29:A37,"nk3",Q29:Q37)</f>
        <v>9</v>
      </c>
      <c r="K39" s="120"/>
      <c r="L39" s="52"/>
      <c r="M39" s="56">
        <f>SUMIF(A29:A37,"nk4",Q29:Q37)</f>
        <v>2</v>
      </c>
      <c r="N39" s="120"/>
      <c r="O39" s="52"/>
      <c r="P39" s="20">
        <f>SUM(D39:O39)</f>
        <v>24</v>
      </c>
      <c r="Q39" s="18">
        <f>SUMIF(B29:B37,"C/E",Q29:Q37)</f>
        <v>24</v>
      </c>
      <c r="R39" s="49"/>
      <c r="S39" s="2"/>
      <c r="T39" s="2"/>
      <c r="U39" s="2"/>
      <c r="V39" s="2"/>
    </row>
    <row r="40" spans="1:37" ht="35.549999999999997" customHeight="1" thickBot="1" x14ac:dyDescent="0.35">
      <c r="A40" s="3"/>
      <c r="B40" s="4"/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7"/>
      <c r="R40" s="2"/>
      <c r="S40" s="2"/>
      <c r="T40" s="2"/>
      <c r="U40" s="2"/>
      <c r="V40" s="2"/>
    </row>
    <row r="41" spans="1:37" ht="30" customHeight="1" thickBot="1" x14ac:dyDescent="0.35">
      <c r="A41" s="5"/>
      <c r="B41" s="6"/>
      <c r="C41" s="726" t="s">
        <v>89</v>
      </c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8"/>
    </row>
    <row r="42" spans="1:37" ht="30" customHeight="1" x14ac:dyDescent="0.3">
      <c r="A42" s="150" t="s">
        <v>29</v>
      </c>
      <c r="B42" s="150" t="s">
        <v>17</v>
      </c>
      <c r="C42" s="151" t="s">
        <v>90</v>
      </c>
      <c r="D42" s="5"/>
      <c r="E42" s="5"/>
      <c r="F42" s="5"/>
      <c r="G42" s="152">
        <v>0</v>
      </c>
      <c r="H42" s="35">
        <v>3</v>
      </c>
      <c r="I42" s="153">
        <v>0</v>
      </c>
      <c r="J42" s="35"/>
      <c r="K42" s="35"/>
      <c r="L42" s="91"/>
      <c r="M42" s="35"/>
      <c r="N42" s="35"/>
      <c r="O42" s="91"/>
      <c r="P42" s="26" t="s">
        <v>62</v>
      </c>
      <c r="Q42" s="26">
        <v>3</v>
      </c>
      <c r="R42" s="764" t="s">
        <v>277</v>
      </c>
      <c r="S42" s="154" t="s">
        <v>91</v>
      </c>
      <c r="T42" s="183"/>
      <c r="U42" s="183"/>
      <c r="V42" s="16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30" customHeight="1" x14ac:dyDescent="0.3">
      <c r="A43" s="15" t="s">
        <v>29</v>
      </c>
      <c r="B43" s="15" t="s">
        <v>17</v>
      </c>
      <c r="C43" s="155" t="s">
        <v>92</v>
      </c>
      <c r="D43" s="170"/>
      <c r="E43" s="171"/>
      <c r="F43" s="172"/>
      <c r="G43" s="156">
        <v>0</v>
      </c>
      <c r="H43" s="128">
        <v>3</v>
      </c>
      <c r="I43" s="129">
        <v>0</v>
      </c>
      <c r="J43" s="128"/>
      <c r="K43" s="128"/>
      <c r="L43" s="157"/>
      <c r="M43" s="128"/>
      <c r="N43" s="128"/>
      <c r="O43" s="129"/>
      <c r="P43" s="88" t="s">
        <v>62</v>
      </c>
      <c r="Q43" s="88">
        <v>3</v>
      </c>
      <c r="R43" s="765" t="s">
        <v>277</v>
      </c>
      <c r="S43" s="154" t="s">
        <v>93</v>
      </c>
      <c r="T43" s="202"/>
      <c r="U43" s="203"/>
      <c r="V43" s="1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</row>
    <row r="44" spans="1:37" s="553" customFormat="1" ht="55.2" customHeight="1" x14ac:dyDescent="0.25">
      <c r="A44" s="138" t="s">
        <v>29</v>
      </c>
      <c r="B44" s="147" t="s">
        <v>17</v>
      </c>
      <c r="C44" s="63" t="s">
        <v>94</v>
      </c>
      <c r="D44" s="57"/>
      <c r="E44" s="58"/>
      <c r="F44" s="59"/>
      <c r="G44" s="58"/>
      <c r="H44" s="58" t="s">
        <v>95</v>
      </c>
      <c r="I44" s="59"/>
      <c r="J44" s="158"/>
      <c r="K44" s="159"/>
      <c r="L44" s="160"/>
      <c r="M44" s="161"/>
      <c r="N44" s="159"/>
      <c r="O44" s="160"/>
      <c r="P44" s="162" t="s">
        <v>96</v>
      </c>
      <c r="Q44" s="101">
        <v>0</v>
      </c>
      <c r="R44" s="765" t="s">
        <v>277</v>
      </c>
      <c r="S44" s="163" t="s">
        <v>97</v>
      </c>
      <c r="T44" s="164" t="s">
        <v>98</v>
      </c>
      <c r="U44" s="163"/>
      <c r="V44" s="165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30" customHeight="1" x14ac:dyDescent="0.3">
      <c r="A45" s="122" t="s">
        <v>39</v>
      </c>
      <c r="B45" s="18" t="s">
        <v>23</v>
      </c>
      <c r="C45" s="166" t="s">
        <v>61</v>
      </c>
      <c r="D45" s="167">
        <v>0</v>
      </c>
      <c r="E45" s="35">
        <v>3</v>
      </c>
      <c r="F45" s="91">
        <v>0</v>
      </c>
      <c r="G45" s="35"/>
      <c r="H45" s="35"/>
      <c r="I45" s="35"/>
      <c r="J45" s="170"/>
      <c r="K45" s="171"/>
      <c r="L45" s="172"/>
      <c r="M45" s="87"/>
      <c r="N45" s="87"/>
      <c r="O45" s="90"/>
      <c r="P45" s="88" t="s">
        <v>62</v>
      </c>
      <c r="Q45" s="88">
        <v>3</v>
      </c>
      <c r="R45" s="765" t="s">
        <v>277</v>
      </c>
      <c r="S45" s="154" t="s">
        <v>63</v>
      </c>
      <c r="T45" s="168"/>
      <c r="U45" s="135"/>
      <c r="V45" s="30"/>
    </row>
    <row r="46" spans="1:37" ht="30" customHeight="1" x14ac:dyDescent="0.3">
      <c r="A46" s="83" t="s">
        <v>22</v>
      </c>
      <c r="B46" s="146" t="s">
        <v>23</v>
      </c>
      <c r="C46" s="71" t="s">
        <v>74</v>
      </c>
      <c r="D46" s="131"/>
      <c r="E46" s="132"/>
      <c r="F46" s="133"/>
      <c r="G46" s="132">
        <v>0</v>
      </c>
      <c r="H46" s="132">
        <v>3</v>
      </c>
      <c r="I46" s="169">
        <v>0</v>
      </c>
      <c r="J46" s="170"/>
      <c r="K46" s="171"/>
      <c r="L46" s="172"/>
      <c r="M46" s="132"/>
      <c r="N46" s="132"/>
      <c r="O46" s="133"/>
      <c r="P46" s="52" t="s">
        <v>62</v>
      </c>
      <c r="Q46" s="20">
        <v>3</v>
      </c>
      <c r="R46" s="287" t="s">
        <v>277</v>
      </c>
      <c r="S46" s="17" t="s">
        <v>75</v>
      </c>
      <c r="T46" s="168"/>
      <c r="U46" s="204"/>
      <c r="V46" s="16"/>
    </row>
    <row r="47" spans="1:37" ht="30" customHeight="1" x14ac:dyDescent="0.3">
      <c r="A47" s="35"/>
      <c r="B47" s="65"/>
      <c r="C47" s="205" t="s">
        <v>56</v>
      </c>
      <c r="D47" s="206">
        <f>SUMIF(A42:A46,"k1",Q42:Q46)</f>
        <v>0</v>
      </c>
      <c r="E47" s="35"/>
      <c r="F47" s="35"/>
      <c r="G47" s="206">
        <f>SUMIF(A42:A46,"k2",Q42:Q46)</f>
        <v>6</v>
      </c>
      <c r="H47" s="35"/>
      <c r="I47" s="35"/>
      <c r="J47" s="206">
        <f>SUMIF(A42:A46,"k3",Q42:Q46)</f>
        <v>0</v>
      </c>
      <c r="K47" s="35"/>
      <c r="L47" s="35"/>
      <c r="M47" s="206">
        <f>SUMIF(A42:A46,"k4",Q42:Q46)</f>
        <v>0</v>
      </c>
      <c r="N47" s="35"/>
      <c r="O47" s="35"/>
      <c r="P47" s="152">
        <f>SUM(D47:O47)</f>
        <v>6</v>
      </c>
      <c r="Q47" s="206">
        <f>SUMIF(B42:B46,"Comp",Q42:Q46)</f>
        <v>6</v>
      </c>
      <c r="R47" s="124"/>
      <c r="S47" s="66"/>
      <c r="T47" s="66"/>
      <c r="U47" s="64"/>
      <c r="V47" s="64"/>
    </row>
    <row r="48" spans="1:37" ht="30" customHeight="1" x14ac:dyDescent="0.3">
      <c r="A48" s="3"/>
      <c r="B48" s="10"/>
      <c r="C48" s="67" t="s">
        <v>57</v>
      </c>
      <c r="D48" s="56">
        <f>SUMIF(A42:A46,"nk1",Q42:Q46)</f>
        <v>3</v>
      </c>
      <c r="E48" s="120"/>
      <c r="F48" s="120"/>
      <c r="G48" s="56">
        <f>SUMIF(A42:A46,"nk2",Q42:Q46)</f>
        <v>3</v>
      </c>
      <c r="H48" s="120"/>
      <c r="I48" s="120"/>
      <c r="J48" s="56">
        <f>SUMIF(A42:A46,"nk3",Q42:Q46)</f>
        <v>0</v>
      </c>
      <c r="K48" s="120"/>
      <c r="L48" s="120"/>
      <c r="M48" s="56">
        <f>SUMIF(A42:A46,"nk4",Q42:Q46)</f>
        <v>0</v>
      </c>
      <c r="N48" s="120"/>
      <c r="O48" s="120"/>
      <c r="P48" s="56">
        <f>SUM(D48:O48)</f>
        <v>6</v>
      </c>
      <c r="Q48" s="20">
        <f>SUMIF(B42:B46,"C/E",Q42:Q46)</f>
        <v>6</v>
      </c>
      <c r="R48" s="2" t="s">
        <v>99</v>
      </c>
      <c r="S48" s="11"/>
      <c r="T48" s="11"/>
      <c r="U48" s="2"/>
      <c r="V48" s="2"/>
    </row>
    <row r="49" spans="1:37" ht="10.8" customHeight="1" x14ac:dyDescent="0.3">
      <c r="A49" s="3"/>
      <c r="B49" s="10"/>
      <c r="C49" s="37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"/>
      <c r="S49" s="11"/>
      <c r="T49" s="11"/>
      <c r="U49" s="2"/>
      <c r="V49" s="2"/>
    </row>
    <row r="50" spans="1:37" ht="30" customHeight="1" thickBot="1" x14ac:dyDescent="0.35">
      <c r="A50" s="729" t="s">
        <v>270</v>
      </c>
      <c r="B50" s="730"/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31"/>
      <c r="S50" s="731"/>
      <c r="T50" s="731"/>
      <c r="U50" s="731"/>
      <c r="V50" s="732"/>
    </row>
    <row r="51" spans="1:37" ht="30" customHeight="1" thickBot="1" x14ac:dyDescent="0.35">
      <c r="A51" s="50"/>
      <c r="B51" s="51"/>
      <c r="C51" s="733" t="s">
        <v>271</v>
      </c>
      <c r="D51" s="734"/>
      <c r="E51" s="734"/>
      <c r="F51" s="734"/>
      <c r="G51" s="734"/>
      <c r="H51" s="734"/>
      <c r="I51" s="734"/>
      <c r="J51" s="734"/>
      <c r="K51" s="734"/>
      <c r="L51" s="734"/>
      <c r="M51" s="734"/>
      <c r="N51" s="734"/>
      <c r="O51" s="734"/>
      <c r="P51" s="734"/>
      <c r="Q51" s="734"/>
      <c r="R51" s="734"/>
      <c r="S51" s="734"/>
      <c r="T51" s="734"/>
      <c r="U51" s="734"/>
      <c r="V51" s="735"/>
      <c r="W51" s="188"/>
    </row>
    <row r="52" spans="1:37" ht="30" customHeight="1" x14ac:dyDescent="0.3">
      <c r="A52" s="240" t="s">
        <v>16</v>
      </c>
      <c r="B52" s="240" t="s">
        <v>17</v>
      </c>
      <c r="C52" s="281" t="s">
        <v>100</v>
      </c>
      <c r="D52" s="363">
        <v>2</v>
      </c>
      <c r="E52" s="364">
        <v>1</v>
      </c>
      <c r="F52" s="250">
        <v>1</v>
      </c>
      <c r="G52" s="259"/>
      <c r="H52" s="259"/>
      <c r="I52" s="259"/>
      <c r="J52" s="363"/>
      <c r="K52" s="364"/>
      <c r="L52" s="250"/>
      <c r="M52" s="264"/>
      <c r="N52" s="249"/>
      <c r="O52" s="251"/>
      <c r="P52" s="245" t="s">
        <v>19</v>
      </c>
      <c r="Q52" s="245">
        <v>5</v>
      </c>
      <c r="R52" s="281" t="s">
        <v>272</v>
      </c>
      <c r="S52" s="281" t="s">
        <v>101</v>
      </c>
      <c r="T52" s="275"/>
      <c r="U52" s="275"/>
      <c r="V52" s="365"/>
      <c r="W52" s="188"/>
    </row>
    <row r="53" spans="1:37" ht="30" customHeight="1" x14ac:dyDescent="0.3">
      <c r="A53" s="366" t="s">
        <v>16</v>
      </c>
      <c r="B53" s="366" t="s">
        <v>17</v>
      </c>
      <c r="C53" s="367" t="s">
        <v>102</v>
      </c>
      <c r="D53" s="261">
        <v>2</v>
      </c>
      <c r="E53" s="262">
        <v>1</v>
      </c>
      <c r="F53" s="262">
        <v>1</v>
      </c>
      <c r="G53" s="252"/>
      <c r="H53" s="253"/>
      <c r="I53" s="254"/>
      <c r="J53" s="368"/>
      <c r="K53" s="369"/>
      <c r="L53" s="370"/>
      <c r="M53" s="364"/>
      <c r="N53" s="364"/>
      <c r="O53" s="250"/>
      <c r="P53" s="371" t="s">
        <v>19</v>
      </c>
      <c r="Q53" s="371">
        <v>5</v>
      </c>
      <c r="R53" s="281" t="s">
        <v>103</v>
      </c>
      <c r="S53" s="372" t="s">
        <v>104</v>
      </c>
      <c r="T53" s="275"/>
      <c r="U53" s="275"/>
      <c r="V53" s="281" t="s">
        <v>28</v>
      </c>
    </row>
    <row r="54" spans="1:37" ht="39" customHeight="1" x14ac:dyDescent="0.3">
      <c r="A54" s="373" t="s">
        <v>16</v>
      </c>
      <c r="B54" s="374" t="s">
        <v>17</v>
      </c>
      <c r="C54" s="375" t="s">
        <v>105</v>
      </c>
      <c r="D54" s="255">
        <v>2</v>
      </c>
      <c r="E54" s="256">
        <v>0</v>
      </c>
      <c r="F54" s="257">
        <v>0</v>
      </c>
      <c r="G54" s="253"/>
      <c r="H54" s="253"/>
      <c r="I54" s="254"/>
      <c r="J54" s="255"/>
      <c r="K54" s="256"/>
      <c r="L54" s="257"/>
      <c r="M54" s="256"/>
      <c r="N54" s="256"/>
      <c r="O54" s="257"/>
      <c r="P54" s="280" t="s">
        <v>19</v>
      </c>
      <c r="Q54" s="292">
        <v>3</v>
      </c>
      <c r="R54" s="376" t="s">
        <v>106</v>
      </c>
      <c r="S54" s="284" t="s">
        <v>107</v>
      </c>
      <c r="T54" s="376"/>
      <c r="U54" s="367"/>
      <c r="V54" s="377"/>
    </row>
    <row r="55" spans="1:37" ht="30" customHeight="1" x14ac:dyDescent="0.3">
      <c r="A55" s="378" t="s">
        <v>29</v>
      </c>
      <c r="B55" s="379" t="s">
        <v>17</v>
      </c>
      <c r="C55" s="380" t="s">
        <v>108</v>
      </c>
      <c r="D55" s="381"/>
      <c r="E55" s="381"/>
      <c r="F55" s="381"/>
      <c r="G55" s="382">
        <v>2</v>
      </c>
      <c r="H55" s="246">
        <v>1</v>
      </c>
      <c r="I55" s="383">
        <v>1</v>
      </c>
      <c r="J55" s="384"/>
      <c r="K55" s="280"/>
      <c r="L55" s="385"/>
      <c r="M55" s="280"/>
      <c r="N55" s="280"/>
      <c r="O55" s="258"/>
      <c r="P55" s="245" t="s">
        <v>19</v>
      </c>
      <c r="Q55" s="239">
        <v>5</v>
      </c>
      <c r="R55" s="282" t="s">
        <v>70</v>
      </c>
      <c r="S55" s="386" t="s">
        <v>109</v>
      </c>
      <c r="T55" s="387"/>
      <c r="U55" s="388" t="s">
        <v>110</v>
      </c>
      <c r="V55" s="284" t="s">
        <v>28</v>
      </c>
    </row>
    <row r="56" spans="1:37" s="118" customFormat="1" ht="30" customHeight="1" x14ac:dyDescent="0.3">
      <c r="A56" s="389" t="s">
        <v>29</v>
      </c>
      <c r="B56" s="390" t="s">
        <v>17</v>
      </c>
      <c r="C56" s="296" t="s">
        <v>111</v>
      </c>
      <c r="D56" s="232"/>
      <c r="E56" s="232"/>
      <c r="F56" s="267"/>
      <c r="G56" s="221">
        <v>0</v>
      </c>
      <c r="H56" s="221">
        <v>0</v>
      </c>
      <c r="I56" s="222">
        <v>10</v>
      </c>
      <c r="J56" s="391"/>
      <c r="K56" s="392"/>
      <c r="L56" s="393"/>
      <c r="M56" s="392"/>
      <c r="N56" s="392"/>
      <c r="O56" s="270"/>
      <c r="P56" s="224" t="s">
        <v>62</v>
      </c>
      <c r="Q56" s="243">
        <v>10</v>
      </c>
      <c r="R56" s="238" t="s">
        <v>36</v>
      </c>
      <c r="S56" s="394" t="s">
        <v>112</v>
      </c>
      <c r="T56" s="395"/>
      <c r="U56" s="271"/>
      <c r="V56" s="237"/>
    </row>
    <row r="57" spans="1:37" ht="30" customHeight="1" x14ac:dyDescent="0.3">
      <c r="A57" s="396" t="s">
        <v>39</v>
      </c>
      <c r="B57" s="228" t="s">
        <v>23</v>
      </c>
      <c r="C57" s="397" t="s">
        <v>113</v>
      </c>
      <c r="D57" s="268">
        <v>2</v>
      </c>
      <c r="E57" s="230">
        <v>0</v>
      </c>
      <c r="F57" s="269">
        <v>1</v>
      </c>
      <c r="G57" s="252"/>
      <c r="H57" s="253"/>
      <c r="I57" s="254"/>
      <c r="J57" s="268"/>
      <c r="K57" s="230"/>
      <c r="L57" s="231"/>
      <c r="M57" s="677"/>
      <c r="N57" s="233"/>
      <c r="O57" s="678"/>
      <c r="P57" s="218" t="s">
        <v>19</v>
      </c>
      <c r="Q57" s="218">
        <v>3</v>
      </c>
      <c r="R57" s="225" t="s">
        <v>114</v>
      </c>
      <c r="S57" s="227" t="s">
        <v>115</v>
      </c>
      <c r="T57" s="227"/>
      <c r="U57" s="226"/>
      <c r="V57" s="40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 x14ac:dyDescent="0.3">
      <c r="A58" s="239" t="s">
        <v>39</v>
      </c>
      <c r="B58" s="241" t="s">
        <v>23</v>
      </c>
      <c r="C58" s="401" t="s">
        <v>116</v>
      </c>
      <c r="D58" s="242">
        <v>2</v>
      </c>
      <c r="E58" s="242">
        <v>2</v>
      </c>
      <c r="F58" s="242">
        <v>0</v>
      </c>
      <c r="G58" s="252"/>
      <c r="H58" s="253"/>
      <c r="I58" s="254"/>
      <c r="J58" s="252"/>
      <c r="K58" s="253"/>
      <c r="L58" s="254"/>
      <c r="M58" s="402"/>
      <c r="N58" s="402"/>
      <c r="O58" s="403"/>
      <c r="P58" s="403" t="s">
        <v>19</v>
      </c>
      <c r="Q58" s="240">
        <v>5</v>
      </c>
      <c r="R58" s="282" t="s">
        <v>117</v>
      </c>
      <c r="S58" s="388" t="s">
        <v>118</v>
      </c>
      <c r="T58" s="404"/>
      <c r="U58" s="271" t="s">
        <v>119</v>
      </c>
      <c r="V58" s="405" t="s">
        <v>120</v>
      </c>
    </row>
    <row r="59" spans="1:37" ht="30" customHeight="1" x14ac:dyDescent="0.3">
      <c r="A59" s="396" t="s">
        <v>39</v>
      </c>
      <c r="B59" s="241" t="s">
        <v>23</v>
      </c>
      <c r="C59" s="401" t="s">
        <v>121</v>
      </c>
      <c r="D59" s="363">
        <v>2</v>
      </c>
      <c r="E59" s="364">
        <v>1</v>
      </c>
      <c r="F59" s="364">
        <v>1</v>
      </c>
      <c r="G59" s="252"/>
      <c r="H59" s="253"/>
      <c r="I59" s="254"/>
      <c r="J59" s="406"/>
      <c r="K59" s="381"/>
      <c r="L59" s="407"/>
      <c r="M59" s="262"/>
      <c r="N59" s="364"/>
      <c r="O59" s="250"/>
      <c r="P59" s="258" t="s">
        <v>19</v>
      </c>
      <c r="Q59" s="239">
        <v>5</v>
      </c>
      <c r="R59" s="282" t="s">
        <v>122</v>
      </c>
      <c r="S59" s="388" t="s">
        <v>123</v>
      </c>
      <c r="T59" s="282"/>
      <c r="U59" s="388" t="s">
        <v>124</v>
      </c>
      <c r="V59" s="405" t="s">
        <v>120</v>
      </c>
    </row>
    <row r="60" spans="1:37" ht="30" customHeight="1" x14ac:dyDescent="0.3">
      <c r="A60" s="239" t="s">
        <v>39</v>
      </c>
      <c r="B60" s="241" t="s">
        <v>23</v>
      </c>
      <c r="C60" s="408" t="s">
        <v>125</v>
      </c>
      <c r="D60" s="409">
        <v>2</v>
      </c>
      <c r="E60" s="256">
        <v>1</v>
      </c>
      <c r="F60" s="256">
        <v>0</v>
      </c>
      <c r="G60" s="252"/>
      <c r="H60" s="253"/>
      <c r="I60" s="254"/>
      <c r="J60" s="252"/>
      <c r="K60" s="253"/>
      <c r="L60" s="254"/>
      <c r="M60" s="256"/>
      <c r="N60" s="256"/>
      <c r="O60" s="257"/>
      <c r="P60" s="258" t="s">
        <v>19</v>
      </c>
      <c r="Q60" s="239">
        <v>4</v>
      </c>
      <c r="R60" s="282" t="s">
        <v>70</v>
      </c>
      <c r="S60" s="387" t="s">
        <v>126</v>
      </c>
      <c r="T60" s="386"/>
      <c r="U60" s="388" t="s">
        <v>110</v>
      </c>
      <c r="V60" s="405" t="s">
        <v>127</v>
      </c>
    </row>
    <row r="61" spans="1:37" s="698" customFormat="1" ht="30" customHeight="1" x14ac:dyDescent="0.25">
      <c r="A61" s="396" t="s">
        <v>22</v>
      </c>
      <c r="B61" s="228" t="s">
        <v>23</v>
      </c>
      <c r="C61" s="410" t="s">
        <v>128</v>
      </c>
      <c r="D61" s="274"/>
      <c r="E61" s="274"/>
      <c r="F61" s="274"/>
      <c r="G61" s="268">
        <v>1</v>
      </c>
      <c r="H61" s="230">
        <v>0</v>
      </c>
      <c r="I61" s="269">
        <v>1</v>
      </c>
      <c r="J61" s="230"/>
      <c r="K61" s="230"/>
      <c r="L61" s="231"/>
      <c r="M61" s="230"/>
      <c r="N61" s="230"/>
      <c r="O61" s="269"/>
      <c r="P61" s="399" t="s">
        <v>62</v>
      </c>
      <c r="Q61" s="396">
        <v>2</v>
      </c>
      <c r="R61" s="225" t="s">
        <v>117</v>
      </c>
      <c r="S61" s="226" t="s">
        <v>129</v>
      </c>
      <c r="T61" s="226"/>
      <c r="U61" s="411"/>
      <c r="V61" s="412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</row>
    <row r="62" spans="1:37" ht="30" customHeight="1" x14ac:dyDescent="0.3">
      <c r="A62" s="239" t="s">
        <v>22</v>
      </c>
      <c r="B62" s="241" t="s">
        <v>23</v>
      </c>
      <c r="C62" s="413" t="s">
        <v>130</v>
      </c>
      <c r="D62" s="252"/>
      <c r="E62" s="253"/>
      <c r="F62" s="254"/>
      <c r="G62" s="249">
        <v>0</v>
      </c>
      <c r="H62" s="249">
        <v>0</v>
      </c>
      <c r="I62" s="251">
        <v>3</v>
      </c>
      <c r="J62" s="406"/>
      <c r="K62" s="381"/>
      <c r="L62" s="381"/>
      <c r="M62" s="414"/>
      <c r="N62" s="415"/>
      <c r="O62" s="416"/>
      <c r="P62" s="258" t="s">
        <v>62</v>
      </c>
      <c r="Q62" s="239">
        <v>3</v>
      </c>
      <c r="R62" s="282" t="s">
        <v>131</v>
      </c>
      <c r="S62" s="387" t="s">
        <v>132</v>
      </c>
      <c r="T62" s="386"/>
      <c r="U62" s="387"/>
      <c r="V62" s="405" t="s">
        <v>33</v>
      </c>
    </row>
    <row r="63" spans="1:37" ht="30" customHeight="1" x14ac:dyDescent="0.3">
      <c r="A63" s="417" t="s">
        <v>22</v>
      </c>
      <c r="B63" s="418" t="s">
        <v>23</v>
      </c>
      <c r="C63" s="419" t="s">
        <v>133</v>
      </c>
      <c r="D63" s="252"/>
      <c r="E63" s="253"/>
      <c r="F63" s="254"/>
      <c r="G63" s="420">
        <v>0</v>
      </c>
      <c r="H63" s="420">
        <v>0</v>
      </c>
      <c r="I63" s="420">
        <v>2</v>
      </c>
      <c r="J63" s="252"/>
      <c r="K63" s="253"/>
      <c r="L63" s="254"/>
      <c r="M63" s="420"/>
      <c r="N63" s="420"/>
      <c r="O63" s="421"/>
      <c r="P63" s="422" t="s">
        <v>62</v>
      </c>
      <c r="Q63" s="423">
        <v>2</v>
      </c>
      <c r="R63" s="424" t="s">
        <v>134</v>
      </c>
      <c r="S63" s="424" t="s">
        <v>135</v>
      </c>
      <c r="T63" s="425"/>
      <c r="U63" s="426"/>
      <c r="V63" s="419" t="s">
        <v>33</v>
      </c>
    </row>
    <row r="64" spans="1:37" ht="30" customHeight="1" x14ac:dyDescent="0.3">
      <c r="A64" s="427" t="s">
        <v>22</v>
      </c>
      <c r="B64" s="428" t="s">
        <v>23</v>
      </c>
      <c r="C64" s="298" t="s">
        <v>136</v>
      </c>
      <c r="D64" s="252"/>
      <c r="E64" s="253"/>
      <c r="F64" s="254"/>
      <c r="G64" s="429">
        <v>2</v>
      </c>
      <c r="H64" s="429">
        <v>0</v>
      </c>
      <c r="I64" s="430">
        <v>1</v>
      </c>
      <c r="J64" s="253"/>
      <c r="K64" s="253"/>
      <c r="L64" s="254"/>
      <c r="M64" s="431"/>
      <c r="N64" s="432"/>
      <c r="O64" s="433"/>
      <c r="P64" s="260" t="s">
        <v>19</v>
      </c>
      <c r="Q64" s="427">
        <v>4</v>
      </c>
      <c r="R64" s="434" t="s">
        <v>137</v>
      </c>
      <c r="S64" s="435" t="s">
        <v>138</v>
      </c>
      <c r="T64" s="434"/>
      <c r="U64" s="435"/>
      <c r="V64" s="294" t="s">
        <v>120</v>
      </c>
    </row>
    <row r="65" spans="1:39" ht="30" customHeight="1" x14ac:dyDescent="0.3">
      <c r="A65" s="436" t="s">
        <v>53</v>
      </c>
      <c r="B65" s="437" t="s">
        <v>23</v>
      </c>
      <c r="C65" s="438" t="s">
        <v>139</v>
      </c>
      <c r="D65" s="439"/>
      <c r="E65" s="440"/>
      <c r="F65" s="440"/>
      <c r="G65" s="441"/>
      <c r="H65" s="230"/>
      <c r="I65" s="230"/>
      <c r="J65" s="268"/>
      <c r="K65" s="230"/>
      <c r="L65" s="269"/>
      <c r="M65" s="268">
        <v>2</v>
      </c>
      <c r="N65" s="230">
        <v>0</v>
      </c>
      <c r="O65" s="269">
        <v>1</v>
      </c>
      <c r="P65" s="223" t="s">
        <v>19</v>
      </c>
      <c r="Q65" s="231">
        <v>3</v>
      </c>
      <c r="R65" s="442" t="s">
        <v>140</v>
      </c>
      <c r="S65" s="443" t="s">
        <v>141</v>
      </c>
      <c r="T65" s="444"/>
      <c r="U65" s="443"/>
      <c r="V65" s="229" t="s">
        <v>120</v>
      </c>
      <c r="W65" s="188"/>
    </row>
    <row r="66" spans="1:39" s="188" customFormat="1" ht="39.6" x14ac:dyDescent="0.3">
      <c r="A66" s="238"/>
      <c r="B66" s="236" t="s">
        <v>23</v>
      </c>
      <c r="C66" s="238" t="s">
        <v>142</v>
      </c>
      <c r="D66" s="271"/>
      <c r="E66" s="244"/>
      <c r="F66" s="445"/>
      <c r="G66" s="271"/>
      <c r="H66" s="244"/>
      <c r="I66" s="445"/>
      <c r="J66" s="271"/>
      <c r="K66" s="244"/>
      <c r="L66" s="445"/>
      <c r="M66" s="271"/>
      <c r="N66" s="244" t="s">
        <v>95</v>
      </c>
      <c r="O66" s="445"/>
      <c r="P66" s="238"/>
      <c r="Q66" s="446" t="s">
        <v>143</v>
      </c>
      <c r="R66" s="238" t="s">
        <v>144</v>
      </c>
      <c r="S66" s="238" t="s">
        <v>145</v>
      </c>
      <c r="T66" s="238" t="s">
        <v>146</v>
      </c>
      <c r="U66" s="238"/>
      <c r="V66" s="447" t="s">
        <v>147</v>
      </c>
      <c r="W66" s="362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698"/>
    </row>
    <row r="67" spans="1:39" ht="30" customHeight="1" x14ac:dyDescent="0.3">
      <c r="A67" s="5"/>
      <c r="B67" s="13"/>
      <c r="C67" s="276" t="s">
        <v>56</v>
      </c>
      <c r="D67" s="264">
        <f>SUMIF(A52:A66,"k1",Q52:Q66)</f>
        <v>13</v>
      </c>
      <c r="E67" s="249"/>
      <c r="F67" s="251"/>
      <c r="G67" s="264">
        <f>SUMIF(A52:A66,"k2",Q52:Q66)</f>
        <v>15</v>
      </c>
      <c r="H67" s="249"/>
      <c r="I67" s="251"/>
      <c r="J67" s="264">
        <f>SUMIF(A52:A66,"k3",Q52:Q66)</f>
        <v>0</v>
      </c>
      <c r="K67" s="249"/>
      <c r="L67" s="251"/>
      <c r="M67" s="264">
        <f>SUMIF(A52:A66,"k4",Q52:Q66)</f>
        <v>0</v>
      </c>
      <c r="N67" s="249"/>
      <c r="O67" s="251"/>
      <c r="P67" s="245">
        <f t="shared" ref="P67:P72" si="0">SUM(D67:O67)</f>
        <v>28</v>
      </c>
      <c r="Q67" s="448">
        <f>SUMIF(B52:B66,"Comp",Q52:Q66)</f>
        <v>28</v>
      </c>
      <c r="R67" s="6"/>
      <c r="S67" s="6"/>
      <c r="T67" s="6"/>
      <c r="U67" s="6"/>
      <c r="V67" s="14"/>
    </row>
    <row r="68" spans="1:39" ht="30" customHeight="1" thickBot="1" x14ac:dyDescent="0.35">
      <c r="A68" s="5"/>
      <c r="B68" s="13"/>
      <c r="C68" s="449" t="s">
        <v>57</v>
      </c>
      <c r="D68" s="261">
        <f>SUMIF(A52:A66,"nk1",Q52:Q66)</f>
        <v>17</v>
      </c>
      <c r="E68" s="262"/>
      <c r="F68" s="450"/>
      <c r="G68" s="261">
        <f>SUMIF(A52:A66,"nk2",Q52:Q66)</f>
        <v>11</v>
      </c>
      <c r="H68" s="262"/>
      <c r="I68" s="450"/>
      <c r="J68" s="261">
        <f>SUMIF(A52:A66,"nk3",Q52:Q66)</f>
        <v>0</v>
      </c>
      <c r="K68" s="262"/>
      <c r="L68" s="450"/>
      <c r="M68" s="261">
        <f>SUMIF(A52:A66,"nk4",Q52:Q66)</f>
        <v>3</v>
      </c>
      <c r="N68" s="262"/>
      <c r="O68" s="450"/>
      <c r="P68" s="378">
        <f t="shared" si="0"/>
        <v>31</v>
      </c>
      <c r="Q68" s="378">
        <f>SUMIF(B52:B66,"C/E",Q52:Q66)</f>
        <v>31</v>
      </c>
      <c r="R68" s="6"/>
      <c r="S68" s="6"/>
      <c r="T68" s="6"/>
      <c r="U68" s="6"/>
      <c r="V68" s="14"/>
    </row>
    <row r="69" spans="1:39" ht="44.25" customHeight="1" x14ac:dyDescent="0.3">
      <c r="A69" s="38"/>
      <c r="B69" s="39"/>
      <c r="C69" s="451" t="s">
        <v>148</v>
      </c>
      <c r="D69" s="452">
        <f>SUM(D67,D38,D14)</f>
        <v>18</v>
      </c>
      <c r="E69" s="453"/>
      <c r="F69" s="454"/>
      <c r="G69" s="452">
        <f>SUM(G67,G38,G14)</f>
        <v>19</v>
      </c>
      <c r="H69" s="453"/>
      <c r="I69" s="454"/>
      <c r="J69" s="452">
        <f>SUM(J67,J38,J14,J134)</f>
        <v>15</v>
      </c>
      <c r="K69" s="453"/>
      <c r="L69" s="454"/>
      <c r="M69" s="452">
        <f>SUM(M67,M38,M14,M134)</f>
        <v>20</v>
      </c>
      <c r="N69" s="453"/>
      <c r="O69" s="454"/>
      <c r="P69" s="455">
        <f t="shared" si="0"/>
        <v>72</v>
      </c>
      <c r="Q69" s="456">
        <f>SUM(Q67,Q38,Q14,Q134)</f>
        <v>72</v>
      </c>
      <c r="R69" s="189"/>
      <c r="S69" s="39"/>
      <c r="T69" s="190"/>
      <c r="U69" s="39"/>
      <c r="V69" s="39"/>
    </row>
    <row r="70" spans="1:39" ht="41.25" customHeight="1" x14ac:dyDescent="0.3">
      <c r="A70" s="38"/>
      <c r="B70" s="39"/>
      <c r="C70" s="457" t="s">
        <v>149</v>
      </c>
      <c r="D70" s="458">
        <f>SUM(D68,D39,D15)</f>
        <v>28</v>
      </c>
      <c r="E70" s="459"/>
      <c r="F70" s="460"/>
      <c r="G70" s="458">
        <f>SUM(G68,G39,G15)</f>
        <v>26</v>
      </c>
      <c r="H70" s="459"/>
      <c r="I70" s="460"/>
      <c r="J70" s="458">
        <f>SUM(J68,J39,J15)</f>
        <v>19</v>
      </c>
      <c r="K70" s="459"/>
      <c r="L70" s="460"/>
      <c r="M70" s="458">
        <f>SUM(M68,M39,M15)</f>
        <v>9</v>
      </c>
      <c r="N70" s="459"/>
      <c r="O70" s="460"/>
      <c r="P70" s="461">
        <f t="shared" si="0"/>
        <v>82</v>
      </c>
      <c r="Q70" s="462">
        <f>SUM(Q68,Q39,Q15)</f>
        <v>82</v>
      </c>
      <c r="R70" s="189"/>
      <c r="S70" s="39"/>
      <c r="T70" s="190"/>
      <c r="U70" s="39"/>
      <c r="V70" s="39"/>
    </row>
    <row r="71" spans="1:39" ht="45" customHeight="1" x14ac:dyDescent="0.3">
      <c r="A71" s="38"/>
      <c r="B71" s="39"/>
      <c r="C71" s="463" t="s">
        <v>150</v>
      </c>
      <c r="D71" s="458">
        <f>SUM(D67,D47,D14)</f>
        <v>18</v>
      </c>
      <c r="E71" s="459"/>
      <c r="F71" s="460"/>
      <c r="G71" s="458">
        <f>SUM(G67,G47,G14)</f>
        <v>25</v>
      </c>
      <c r="H71" s="459"/>
      <c r="I71" s="460"/>
      <c r="J71" s="458">
        <f>SUM(J67,J47,J14,J134)</f>
        <v>15</v>
      </c>
      <c r="K71" s="459"/>
      <c r="L71" s="460"/>
      <c r="M71" s="458">
        <f>SUM(M67,M47,M14,M134)</f>
        <v>20</v>
      </c>
      <c r="N71" s="459"/>
      <c r="O71" s="460"/>
      <c r="P71" s="464">
        <f t="shared" si="0"/>
        <v>78</v>
      </c>
      <c r="Q71" s="465">
        <f>SUM(Q67,Q47,Q14,Q134)</f>
        <v>78</v>
      </c>
      <c r="R71" s="189"/>
      <c r="S71" s="39"/>
      <c r="T71" s="190"/>
      <c r="U71" s="39"/>
      <c r="V71" s="39"/>
    </row>
    <row r="72" spans="1:39" ht="30" customHeight="1" thickBot="1" x14ac:dyDescent="0.35">
      <c r="A72" s="38"/>
      <c r="B72" s="39"/>
      <c r="C72" s="466" t="s">
        <v>151</v>
      </c>
      <c r="D72" s="467">
        <f>SUM(D68,D48,D15)</f>
        <v>25</v>
      </c>
      <c r="E72" s="468"/>
      <c r="F72" s="469"/>
      <c r="G72" s="467">
        <f>SUM(G68,G48,G15)</f>
        <v>22</v>
      </c>
      <c r="H72" s="468"/>
      <c r="I72" s="469"/>
      <c r="J72" s="467">
        <f>SUM(J68,J48,J15)</f>
        <v>10</v>
      </c>
      <c r="K72" s="468"/>
      <c r="L72" s="469"/>
      <c r="M72" s="467">
        <f>SUM(M68,M48,M15)</f>
        <v>7</v>
      </c>
      <c r="N72" s="468"/>
      <c r="O72" s="469"/>
      <c r="P72" s="470">
        <f t="shared" si="0"/>
        <v>64</v>
      </c>
      <c r="Q72" s="471">
        <f>SUM(Q68,Q48,Q15)</f>
        <v>64</v>
      </c>
      <c r="R72" s="39"/>
      <c r="S72" s="39"/>
      <c r="T72" s="39"/>
      <c r="U72" s="39"/>
      <c r="V72" s="39"/>
    </row>
    <row r="73" spans="1:39" ht="12" customHeight="1" thickBot="1" x14ac:dyDescent="0.35">
      <c r="A73" s="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39" ht="30" customHeight="1" x14ac:dyDescent="0.3">
      <c r="A74" s="5"/>
      <c r="B74" s="6"/>
      <c r="C74" s="736" t="s">
        <v>273</v>
      </c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  <c r="S74" s="737"/>
      <c r="T74" s="737"/>
      <c r="U74" s="737"/>
      <c r="V74" s="738"/>
      <c r="W74" s="188"/>
    </row>
    <row r="75" spans="1:39" ht="30" customHeight="1" x14ac:dyDescent="0.3">
      <c r="A75" s="240" t="s">
        <v>16</v>
      </c>
      <c r="B75" s="240" t="s">
        <v>17</v>
      </c>
      <c r="C75" s="474" t="s">
        <v>102</v>
      </c>
      <c r="D75" s="475">
        <v>2</v>
      </c>
      <c r="E75" s="476">
        <v>1</v>
      </c>
      <c r="F75" s="477">
        <v>1</v>
      </c>
      <c r="G75" s="475"/>
      <c r="H75" s="476"/>
      <c r="I75" s="477"/>
      <c r="J75" s="262"/>
      <c r="K75" s="262"/>
      <c r="L75" s="450"/>
      <c r="M75" s="279"/>
      <c r="N75" s="280"/>
      <c r="O75" s="258"/>
      <c r="P75" s="239" t="s">
        <v>19</v>
      </c>
      <c r="Q75" s="239">
        <v>5</v>
      </c>
      <c r="R75" s="284" t="s">
        <v>103</v>
      </c>
      <c r="S75" s="284" t="s">
        <v>104</v>
      </c>
      <c r="T75" s="285"/>
      <c r="U75" s="285"/>
      <c r="V75" s="281"/>
    </row>
    <row r="76" spans="1:39" ht="38.25" customHeight="1" x14ac:dyDescent="0.3">
      <c r="A76" s="240" t="s">
        <v>16</v>
      </c>
      <c r="B76" s="264" t="s">
        <v>17</v>
      </c>
      <c r="C76" s="478" t="s">
        <v>105</v>
      </c>
      <c r="D76" s="252">
        <v>2</v>
      </c>
      <c r="E76" s="253">
        <v>0</v>
      </c>
      <c r="F76" s="254">
        <v>0</v>
      </c>
      <c r="G76" s="252"/>
      <c r="H76" s="253"/>
      <c r="I76" s="479"/>
      <c r="J76" s="256"/>
      <c r="K76" s="256"/>
      <c r="L76" s="257"/>
      <c r="M76" s="262"/>
      <c r="N76" s="262"/>
      <c r="O76" s="450"/>
      <c r="P76" s="245" t="s">
        <v>19</v>
      </c>
      <c r="Q76" s="245">
        <v>3</v>
      </c>
      <c r="R76" s="281" t="s">
        <v>152</v>
      </c>
      <c r="S76" s="281" t="s">
        <v>107</v>
      </c>
      <c r="T76" s="275"/>
      <c r="U76" s="275"/>
      <c r="V76" s="365"/>
    </row>
    <row r="77" spans="1:39" s="188" customFormat="1" ht="30" customHeight="1" x14ac:dyDescent="0.3">
      <c r="A77" s="228" t="s">
        <v>29</v>
      </c>
      <c r="B77" s="268" t="s">
        <v>17</v>
      </c>
      <c r="C77" s="480" t="s">
        <v>130</v>
      </c>
      <c r="D77" s="274"/>
      <c r="E77" s="274"/>
      <c r="F77" s="221"/>
      <c r="G77" s="268">
        <v>0</v>
      </c>
      <c r="H77" s="274">
        <v>0</v>
      </c>
      <c r="I77" s="230">
        <v>3</v>
      </c>
      <c r="J77" s="481"/>
      <c r="K77" s="482"/>
      <c r="L77" s="483"/>
      <c r="M77" s="484"/>
      <c r="N77" s="485"/>
      <c r="O77" s="486"/>
      <c r="P77" s="486" t="s">
        <v>62</v>
      </c>
      <c r="Q77" s="243">
        <v>3</v>
      </c>
      <c r="R77" s="238" t="s">
        <v>131</v>
      </c>
      <c r="S77" s="395" t="s">
        <v>132</v>
      </c>
      <c r="T77" s="286"/>
      <c r="U77" s="286" t="s">
        <v>153</v>
      </c>
      <c r="V77" s="237"/>
    </row>
    <row r="78" spans="1:39" ht="30" customHeight="1" x14ac:dyDescent="0.3">
      <c r="A78" s="240" t="s">
        <v>29</v>
      </c>
      <c r="B78" s="487" t="s">
        <v>17</v>
      </c>
      <c r="C78" s="488" t="s">
        <v>154</v>
      </c>
      <c r="D78" s="252"/>
      <c r="E78" s="253"/>
      <c r="F78" s="253"/>
      <c r="G78" s="252">
        <v>2</v>
      </c>
      <c r="H78" s="253">
        <v>0</v>
      </c>
      <c r="I78" s="248">
        <v>1</v>
      </c>
      <c r="J78" s="384"/>
      <c r="K78" s="280"/>
      <c r="L78" s="258"/>
      <c r="M78" s="249"/>
      <c r="N78" s="249"/>
      <c r="O78" s="251"/>
      <c r="P78" s="251" t="s">
        <v>19</v>
      </c>
      <c r="Q78" s="245">
        <v>4</v>
      </c>
      <c r="R78" s="404" t="s">
        <v>155</v>
      </c>
      <c r="S78" s="283" t="s">
        <v>156</v>
      </c>
      <c r="T78" s="404"/>
      <c r="U78" s="404"/>
      <c r="V78" s="281"/>
    </row>
    <row r="79" spans="1:39" s="118" customFormat="1" ht="30" customHeight="1" x14ac:dyDescent="0.3">
      <c r="A79" s="389" t="s">
        <v>29</v>
      </c>
      <c r="B79" s="390" t="s">
        <v>17</v>
      </c>
      <c r="C79" s="296" t="s">
        <v>111</v>
      </c>
      <c r="D79" s="232"/>
      <c r="E79" s="232"/>
      <c r="F79" s="269"/>
      <c r="G79" s="221">
        <v>0</v>
      </c>
      <c r="H79" s="221">
        <v>0</v>
      </c>
      <c r="I79" s="222">
        <v>10</v>
      </c>
      <c r="J79" s="391"/>
      <c r="K79" s="392"/>
      <c r="L79" s="393"/>
      <c r="M79" s="392"/>
      <c r="N79" s="392"/>
      <c r="O79" s="270"/>
      <c r="P79" s="224" t="s">
        <v>62</v>
      </c>
      <c r="Q79" s="243">
        <v>10</v>
      </c>
      <c r="R79" s="238" t="s">
        <v>36</v>
      </c>
      <c r="S79" s="394" t="s">
        <v>112</v>
      </c>
      <c r="T79" s="395"/>
      <c r="U79" s="271"/>
      <c r="V79" s="237"/>
    </row>
    <row r="80" spans="1:39" s="118" customFormat="1" ht="38.549999999999997" customHeight="1" x14ac:dyDescent="0.3">
      <c r="A80" s="243" t="s">
        <v>34</v>
      </c>
      <c r="B80" s="228" t="s">
        <v>17</v>
      </c>
      <c r="C80" s="489" t="s">
        <v>157</v>
      </c>
      <c r="D80" s="244"/>
      <c r="E80" s="244"/>
      <c r="F80" s="244"/>
      <c r="G80" s="490"/>
      <c r="H80" s="491"/>
      <c r="I80" s="492"/>
      <c r="J80" s="232"/>
      <c r="K80" s="232"/>
      <c r="L80" s="267"/>
      <c r="M80" s="493">
        <v>2</v>
      </c>
      <c r="N80" s="494">
        <v>1</v>
      </c>
      <c r="O80" s="495">
        <v>1</v>
      </c>
      <c r="P80" s="235" t="s">
        <v>19</v>
      </c>
      <c r="Q80" s="236">
        <v>5</v>
      </c>
      <c r="R80" s="238" t="s">
        <v>41</v>
      </c>
      <c r="S80" s="238" t="s">
        <v>158</v>
      </c>
      <c r="T80" s="496" t="s">
        <v>40</v>
      </c>
      <c r="U80" s="395"/>
      <c r="V80" s="225"/>
    </row>
    <row r="81" spans="1:39" ht="42.75" customHeight="1" x14ac:dyDescent="0.3">
      <c r="A81" s="396" t="s">
        <v>39</v>
      </c>
      <c r="B81" s="219" t="s">
        <v>23</v>
      </c>
      <c r="C81" s="296" t="s">
        <v>159</v>
      </c>
      <c r="D81" s="497">
        <v>4</v>
      </c>
      <c r="E81" s="230">
        <v>0</v>
      </c>
      <c r="F81" s="230">
        <v>0</v>
      </c>
      <c r="G81" s="247"/>
      <c r="H81" s="248"/>
      <c r="I81" s="248"/>
      <c r="J81" s="441"/>
      <c r="K81" s="230"/>
      <c r="L81" s="269"/>
      <c r="M81" s="485"/>
      <c r="N81" s="485"/>
      <c r="O81" s="486"/>
      <c r="P81" s="399" t="s">
        <v>19</v>
      </c>
      <c r="Q81" s="396">
        <v>4</v>
      </c>
      <c r="R81" s="237" t="s">
        <v>160</v>
      </c>
      <c r="S81" s="498" t="s">
        <v>161</v>
      </c>
      <c r="T81" s="499"/>
      <c r="U81" s="238" t="s">
        <v>162</v>
      </c>
      <c r="V81" s="500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9" ht="30" customHeight="1" x14ac:dyDescent="0.3">
      <c r="A82" s="243" t="s">
        <v>39</v>
      </c>
      <c r="B82" s="228" t="s">
        <v>23</v>
      </c>
      <c r="C82" s="296" t="s">
        <v>163</v>
      </c>
      <c r="D82" s="272">
        <v>2</v>
      </c>
      <c r="E82" s="233">
        <v>0</v>
      </c>
      <c r="F82" s="234">
        <v>2</v>
      </c>
      <c r="G82" s="252"/>
      <c r="H82" s="253"/>
      <c r="I82" s="254"/>
      <c r="J82" s="399"/>
      <c r="K82" s="399"/>
      <c r="L82" s="224"/>
      <c r="M82" s="399"/>
      <c r="N82" s="399"/>
      <c r="O82" s="224"/>
      <c r="P82" s="486" t="s">
        <v>19</v>
      </c>
      <c r="Q82" s="243">
        <v>5</v>
      </c>
      <c r="R82" s="238" t="s">
        <v>164</v>
      </c>
      <c r="S82" s="271" t="s">
        <v>165</v>
      </c>
      <c r="T82" s="238"/>
      <c r="U82" s="238" t="s">
        <v>166</v>
      </c>
      <c r="V82" s="237"/>
    </row>
    <row r="83" spans="1:39" ht="30" customHeight="1" x14ac:dyDescent="0.3">
      <c r="A83" s="243" t="s">
        <v>39</v>
      </c>
      <c r="B83" s="228" t="s">
        <v>23</v>
      </c>
      <c r="C83" s="489" t="s">
        <v>121</v>
      </c>
      <c r="D83" s="501">
        <v>2</v>
      </c>
      <c r="E83" s="485">
        <v>1</v>
      </c>
      <c r="F83" s="502">
        <v>1</v>
      </c>
      <c r="G83" s="252"/>
      <c r="H83" s="253"/>
      <c r="I83" s="254"/>
      <c r="J83" s="399"/>
      <c r="K83" s="399"/>
      <c r="L83" s="224"/>
      <c r="M83" s="485"/>
      <c r="N83" s="485"/>
      <c r="O83" s="486"/>
      <c r="P83" s="486" t="s">
        <v>19</v>
      </c>
      <c r="Q83" s="243">
        <v>5</v>
      </c>
      <c r="R83" s="238" t="s">
        <v>122</v>
      </c>
      <c r="S83" s="271" t="s">
        <v>123</v>
      </c>
      <c r="T83" s="238"/>
      <c r="U83" s="238" t="s">
        <v>124</v>
      </c>
      <c r="V83" s="237"/>
    </row>
    <row r="84" spans="1:39" ht="30" customHeight="1" x14ac:dyDescent="0.3">
      <c r="A84" s="396" t="s">
        <v>39</v>
      </c>
      <c r="B84" s="228" t="s">
        <v>23</v>
      </c>
      <c r="C84" s="489" t="s">
        <v>167</v>
      </c>
      <c r="D84" s="503">
        <v>1</v>
      </c>
      <c r="E84" s="504">
        <v>0</v>
      </c>
      <c r="F84" s="505">
        <v>2</v>
      </c>
      <c r="G84" s="252"/>
      <c r="H84" s="253"/>
      <c r="I84" s="254"/>
      <c r="J84" s="485"/>
      <c r="K84" s="485"/>
      <c r="L84" s="486"/>
      <c r="M84" s="485"/>
      <c r="N84" s="399"/>
      <c r="O84" s="224"/>
      <c r="P84" s="486" t="s">
        <v>62</v>
      </c>
      <c r="Q84" s="243">
        <v>3</v>
      </c>
      <c r="R84" s="238" t="s">
        <v>168</v>
      </c>
      <c r="S84" s="271" t="s">
        <v>169</v>
      </c>
      <c r="T84" s="238"/>
      <c r="U84" s="238"/>
      <c r="V84" s="237"/>
    </row>
    <row r="85" spans="1:39" ht="30" customHeight="1" x14ac:dyDescent="0.3">
      <c r="A85" s="243" t="s">
        <v>39</v>
      </c>
      <c r="B85" s="228" t="s">
        <v>23</v>
      </c>
      <c r="C85" s="489" t="s">
        <v>170</v>
      </c>
      <c r="D85" s="266">
        <v>2</v>
      </c>
      <c r="E85" s="221">
        <v>0</v>
      </c>
      <c r="F85" s="393">
        <v>2</v>
      </c>
      <c r="G85" s="252"/>
      <c r="H85" s="253"/>
      <c r="I85" s="254"/>
      <c r="J85" s="485"/>
      <c r="K85" s="485"/>
      <c r="L85" s="486"/>
      <c r="M85" s="220"/>
      <c r="N85" s="221"/>
      <c r="O85" s="222"/>
      <c r="P85" s="506" t="s">
        <v>19</v>
      </c>
      <c r="Q85" s="236">
        <v>5</v>
      </c>
      <c r="R85" s="238" t="s">
        <v>171</v>
      </c>
      <c r="S85" s="271" t="s">
        <v>172</v>
      </c>
      <c r="T85" s="238"/>
      <c r="U85" s="238" t="s">
        <v>173</v>
      </c>
      <c r="V85" s="237"/>
    </row>
    <row r="86" spans="1:39" ht="42.75" customHeight="1" x14ac:dyDescent="0.3">
      <c r="A86" s="396" t="s">
        <v>39</v>
      </c>
      <c r="B86" s="228" t="s">
        <v>23</v>
      </c>
      <c r="C86" s="489" t="s">
        <v>174</v>
      </c>
      <c r="D86" s="268">
        <v>3</v>
      </c>
      <c r="E86" s="230">
        <v>0</v>
      </c>
      <c r="F86" s="269">
        <v>1</v>
      </c>
      <c r="G86" s="507"/>
      <c r="H86" s="508"/>
      <c r="I86" s="479"/>
      <c r="J86" s="399"/>
      <c r="K86" s="399"/>
      <c r="L86" s="399"/>
      <c r="M86" s="268"/>
      <c r="N86" s="230"/>
      <c r="O86" s="269"/>
      <c r="P86" s="486" t="s">
        <v>19</v>
      </c>
      <c r="Q86" s="243">
        <v>4</v>
      </c>
      <c r="R86" s="237" t="s">
        <v>160</v>
      </c>
      <c r="S86" s="498" t="s">
        <v>175</v>
      </c>
      <c r="T86" s="499"/>
      <c r="U86" s="238" t="s">
        <v>162</v>
      </c>
      <c r="V86" s="500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</row>
    <row r="87" spans="1:39" ht="30" customHeight="1" x14ac:dyDescent="0.3">
      <c r="A87" s="396" t="s">
        <v>22</v>
      </c>
      <c r="B87" s="228" t="s">
        <v>23</v>
      </c>
      <c r="C87" s="489" t="s">
        <v>176</v>
      </c>
      <c r="D87" s="252"/>
      <c r="E87" s="253"/>
      <c r="F87" s="254"/>
      <c r="G87" s="501">
        <v>2</v>
      </c>
      <c r="H87" s="485">
        <v>0</v>
      </c>
      <c r="I87" s="502">
        <v>0</v>
      </c>
      <c r="J87" s="221"/>
      <c r="K87" s="221"/>
      <c r="L87" s="221"/>
      <c r="M87" s="220"/>
      <c r="N87" s="221"/>
      <c r="O87" s="221"/>
      <c r="P87" s="396" t="s">
        <v>19</v>
      </c>
      <c r="Q87" s="396">
        <v>3</v>
      </c>
      <c r="R87" s="265" t="s">
        <v>177</v>
      </c>
      <c r="S87" s="238" t="s">
        <v>178</v>
      </c>
      <c r="T87" s="509"/>
      <c r="U87" s="510"/>
      <c r="V87" s="511"/>
      <c r="W87" s="699"/>
      <c r="X87" s="699"/>
      <c r="Y87" s="699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39" s="473" customFormat="1" ht="30" customHeight="1" x14ac:dyDescent="0.3">
      <c r="A88" s="243" t="s">
        <v>22</v>
      </c>
      <c r="B88" s="228" t="s">
        <v>23</v>
      </c>
      <c r="C88" s="512" t="s">
        <v>179</v>
      </c>
      <c r="D88" s="513"/>
      <c r="E88" s="440"/>
      <c r="F88" s="514"/>
      <c r="G88" s="515">
        <v>3</v>
      </c>
      <c r="H88" s="515">
        <v>0</v>
      </c>
      <c r="I88" s="269">
        <v>0</v>
      </c>
      <c r="J88" s="679"/>
      <c r="K88" s="232"/>
      <c r="L88" s="269"/>
      <c r="M88" s="232"/>
      <c r="N88" s="232"/>
      <c r="O88" s="680"/>
      <c r="P88" s="270" t="s">
        <v>19</v>
      </c>
      <c r="Q88" s="243">
        <v>5</v>
      </c>
      <c r="R88" s="238" t="s">
        <v>180</v>
      </c>
      <c r="S88" s="271" t="s">
        <v>181</v>
      </c>
      <c r="T88" s="516"/>
      <c r="U88" s="516"/>
      <c r="V88" s="517"/>
      <c r="W88" s="472"/>
    </row>
    <row r="89" spans="1:39" ht="30" customHeight="1" x14ac:dyDescent="0.3">
      <c r="A89" s="239" t="s">
        <v>22</v>
      </c>
      <c r="B89" s="241" t="s">
        <v>23</v>
      </c>
      <c r="C89" s="408" t="s">
        <v>136</v>
      </c>
      <c r="D89" s="252"/>
      <c r="E89" s="253"/>
      <c r="F89" s="254"/>
      <c r="G89" s="518">
        <v>2</v>
      </c>
      <c r="H89" s="518">
        <v>0</v>
      </c>
      <c r="I89" s="519">
        <v>1</v>
      </c>
      <c r="J89" s="520"/>
      <c r="K89" s="521"/>
      <c r="L89" s="522"/>
      <c r="M89" s="523"/>
      <c r="N89" s="523"/>
      <c r="O89" s="524"/>
      <c r="P89" s="258" t="s">
        <v>19</v>
      </c>
      <c r="Q89" s="239">
        <v>4</v>
      </c>
      <c r="R89" s="282" t="s">
        <v>137</v>
      </c>
      <c r="S89" s="388" t="s">
        <v>138</v>
      </c>
      <c r="T89" s="282"/>
      <c r="U89" s="282"/>
      <c r="V89" s="284"/>
    </row>
    <row r="90" spans="1:39" ht="30" customHeight="1" x14ac:dyDescent="0.3">
      <c r="A90" s="263" t="s">
        <v>53</v>
      </c>
      <c r="B90" s="241" t="s">
        <v>23</v>
      </c>
      <c r="C90" s="525" t="s">
        <v>182</v>
      </c>
      <c r="D90" s="526"/>
      <c r="E90" s="526"/>
      <c r="F90" s="526"/>
      <c r="G90" s="527"/>
      <c r="H90" s="429"/>
      <c r="I90" s="430"/>
      <c r="J90" s="253"/>
      <c r="K90" s="253"/>
      <c r="L90" s="254"/>
      <c r="M90" s="528">
        <v>2</v>
      </c>
      <c r="N90" s="528">
        <v>0</v>
      </c>
      <c r="O90" s="529">
        <v>0</v>
      </c>
      <c r="P90" s="403" t="s">
        <v>19</v>
      </c>
      <c r="Q90" s="240">
        <v>2</v>
      </c>
      <c r="R90" s="282" t="s">
        <v>177</v>
      </c>
      <c r="S90" s="282" t="s">
        <v>183</v>
      </c>
      <c r="T90" s="388"/>
      <c r="U90" s="388" t="s">
        <v>184</v>
      </c>
      <c r="V90" s="284"/>
    </row>
    <row r="91" spans="1:39" ht="30" customHeight="1" x14ac:dyDescent="0.3">
      <c r="A91" s="239" t="s">
        <v>53</v>
      </c>
      <c r="B91" s="240" t="s">
        <v>23</v>
      </c>
      <c r="C91" s="530" t="s">
        <v>185</v>
      </c>
      <c r="D91" s="241"/>
      <c r="E91" s="402"/>
      <c r="F91" s="403"/>
      <c r="G91" s="531"/>
      <c r="H91" s="526"/>
      <c r="I91" s="526"/>
      <c r="J91" s="252"/>
      <c r="K91" s="253"/>
      <c r="L91" s="254"/>
      <c r="M91" s="532">
        <v>0</v>
      </c>
      <c r="N91" s="532">
        <v>0</v>
      </c>
      <c r="O91" s="533">
        <v>2</v>
      </c>
      <c r="P91" s="524" t="s">
        <v>62</v>
      </c>
      <c r="Q91" s="366">
        <v>2</v>
      </c>
      <c r="R91" s="282" t="s">
        <v>171</v>
      </c>
      <c r="S91" s="388" t="s">
        <v>186</v>
      </c>
      <c r="T91" s="534" t="s">
        <v>170</v>
      </c>
      <c r="U91" s="282"/>
      <c r="V91" s="284" t="s">
        <v>187</v>
      </c>
    </row>
    <row r="92" spans="1:39" s="118" customFormat="1" ht="39.6" x14ac:dyDescent="0.3">
      <c r="A92" s="238"/>
      <c r="B92" s="236" t="s">
        <v>23</v>
      </c>
      <c r="C92" s="238" t="s">
        <v>142</v>
      </c>
      <c r="D92" s="271"/>
      <c r="E92" s="244"/>
      <c r="F92" s="445"/>
      <c r="G92" s="271"/>
      <c r="H92" s="244"/>
      <c r="I92" s="445"/>
      <c r="J92" s="271"/>
      <c r="K92" s="244"/>
      <c r="L92" s="445"/>
      <c r="M92" s="271"/>
      <c r="N92" s="244" t="s">
        <v>95</v>
      </c>
      <c r="O92" s="445"/>
      <c r="P92" s="238"/>
      <c r="Q92" s="446" t="s">
        <v>143</v>
      </c>
      <c r="R92" s="238" t="s">
        <v>144</v>
      </c>
      <c r="S92" s="238" t="s">
        <v>145</v>
      </c>
      <c r="T92" s="238" t="s">
        <v>146</v>
      </c>
      <c r="U92" s="238"/>
      <c r="V92" s="447" t="s">
        <v>147</v>
      </c>
      <c r="W92" s="288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553"/>
    </row>
    <row r="93" spans="1:39" ht="30" customHeight="1" x14ac:dyDescent="0.3">
      <c r="A93" s="3"/>
      <c r="B93" s="12"/>
      <c r="C93" s="535" t="s">
        <v>56</v>
      </c>
      <c r="D93" s="536">
        <f>SUMIF(A75:A92,"k1",Q75:Q92)</f>
        <v>8</v>
      </c>
      <c r="E93" s="537"/>
      <c r="F93" s="538"/>
      <c r="G93" s="536">
        <f>SUMIF(A75:A92,"k2",Q75:Q92)</f>
        <v>17</v>
      </c>
      <c r="H93" s="537"/>
      <c r="I93" s="538"/>
      <c r="J93" s="539">
        <f>SUMIF(A75:A92,"k3",Q75:Q92)</f>
        <v>0</v>
      </c>
      <c r="K93" s="459"/>
      <c r="L93" s="460"/>
      <c r="M93" s="539">
        <f>SUMIF(A75:A92,"k4",Q75:Q92)</f>
        <v>5</v>
      </c>
      <c r="N93" s="459"/>
      <c r="O93" s="460"/>
      <c r="P93" s="540">
        <f t="shared" ref="P93:P98" si="1">SUM(D93:O93)</f>
        <v>30</v>
      </c>
      <c r="Q93" s="541">
        <f>SUMIF(B75:B92,"Comp",Q75:Q92)</f>
        <v>30</v>
      </c>
      <c r="R93" s="12"/>
      <c r="S93" s="12"/>
      <c r="T93" s="12"/>
      <c r="U93" s="12"/>
      <c r="V93" s="6"/>
    </row>
    <row r="94" spans="1:39" ht="30" customHeight="1" thickBot="1" x14ac:dyDescent="0.35">
      <c r="A94" s="3"/>
      <c r="B94" s="195"/>
      <c r="C94" s="542" t="s">
        <v>57</v>
      </c>
      <c r="D94" s="526">
        <f>SUMIF(A75:A92,"nk1",Q75:Q92)</f>
        <v>26</v>
      </c>
      <c r="E94" s="543"/>
      <c r="F94" s="544"/>
      <c r="G94" s="526">
        <f ca="1">SUMIF(A75:A92,"nk2",Q75:Q83)</f>
        <v>12</v>
      </c>
      <c r="H94" s="543"/>
      <c r="I94" s="544"/>
      <c r="J94" s="526">
        <f>SUMIF(A75:A92,"nk3",Q75:Q92)</f>
        <v>0</v>
      </c>
      <c r="K94" s="543"/>
      <c r="L94" s="544"/>
      <c r="M94" s="526">
        <f>SUMIF(A75:A92,"nk4",Q75:Q92)</f>
        <v>4</v>
      </c>
      <c r="N94" s="543"/>
      <c r="O94" s="544"/>
      <c r="P94" s="250">
        <f t="shared" ca="1" si="1"/>
        <v>42</v>
      </c>
      <c r="Q94" s="371">
        <f>SUMIF(B75:B92,"C/E",Q75:Q92)</f>
        <v>42</v>
      </c>
      <c r="R94" s="12"/>
      <c r="S94" s="12"/>
      <c r="T94" s="12"/>
      <c r="U94" s="12"/>
      <c r="V94" s="6"/>
    </row>
    <row r="95" spans="1:39" ht="43.5" customHeight="1" x14ac:dyDescent="0.3">
      <c r="A95" s="38"/>
      <c r="B95" s="39"/>
      <c r="C95" s="451" t="s">
        <v>148</v>
      </c>
      <c r="D95" s="452">
        <f>SUM(D38,D14,D93)</f>
        <v>13</v>
      </c>
      <c r="E95" s="453"/>
      <c r="F95" s="454"/>
      <c r="G95" s="452">
        <f>SUM(G38,G14,G93)</f>
        <v>21</v>
      </c>
      <c r="H95" s="453"/>
      <c r="I95" s="454"/>
      <c r="J95" s="452">
        <f>SUM(J38,J14,J93,J134)</f>
        <v>15</v>
      </c>
      <c r="K95" s="453"/>
      <c r="L95" s="454"/>
      <c r="M95" s="452">
        <f>SUM(M38,M14,M93,M115,M134)</f>
        <v>25</v>
      </c>
      <c r="N95" s="453"/>
      <c r="O95" s="454"/>
      <c r="P95" s="545">
        <f t="shared" si="1"/>
        <v>74</v>
      </c>
      <c r="Q95" s="456">
        <f>SUM(Q38,Q14,Q93,Q134)</f>
        <v>74</v>
      </c>
      <c r="R95" s="12"/>
      <c r="S95" s="39"/>
      <c r="T95" s="190"/>
      <c r="U95" s="39"/>
      <c r="V95" s="39"/>
    </row>
    <row r="96" spans="1:39" ht="37.5" customHeight="1" x14ac:dyDescent="0.3">
      <c r="A96" s="38"/>
      <c r="B96" s="39"/>
      <c r="C96" s="457" t="s">
        <v>149</v>
      </c>
      <c r="D96" s="546">
        <f>SUM(D39,D15,D94)</f>
        <v>37</v>
      </c>
      <c r="E96" s="537"/>
      <c r="F96" s="538"/>
      <c r="G96" s="546">
        <f ca="1">SUM(G39,G15,G94)</f>
        <v>27</v>
      </c>
      <c r="H96" s="537"/>
      <c r="I96" s="538"/>
      <c r="J96" s="546">
        <f>SUM(J39,J15,J94)</f>
        <v>19</v>
      </c>
      <c r="K96" s="537"/>
      <c r="L96" s="538"/>
      <c r="M96" s="546">
        <f>SUM(M39,M15,M94)</f>
        <v>10</v>
      </c>
      <c r="N96" s="537"/>
      <c r="O96" s="538"/>
      <c r="P96" s="547">
        <f t="shared" ca="1" si="1"/>
        <v>93</v>
      </c>
      <c r="Q96" s="465">
        <f>SUM(Q39,Q15,Q94)</f>
        <v>93</v>
      </c>
      <c r="R96" s="12"/>
      <c r="S96" s="39"/>
      <c r="T96" s="190"/>
      <c r="U96" s="39"/>
      <c r="V96" s="39"/>
    </row>
    <row r="97" spans="1:37" ht="45.75" customHeight="1" x14ac:dyDescent="0.3">
      <c r="A97" s="38"/>
      <c r="B97" s="39"/>
      <c r="C97" s="463" t="s">
        <v>150</v>
      </c>
      <c r="D97" s="458">
        <f>SUM(D47,D14,D93)</f>
        <v>13</v>
      </c>
      <c r="E97" s="459"/>
      <c r="F97" s="460"/>
      <c r="G97" s="458">
        <f>SUM(G47,G14,G93)</f>
        <v>27</v>
      </c>
      <c r="H97" s="459"/>
      <c r="I97" s="460"/>
      <c r="J97" s="458">
        <f>SUM(J47,J14,J93,J134)</f>
        <v>15</v>
      </c>
      <c r="K97" s="459"/>
      <c r="L97" s="460"/>
      <c r="M97" s="458">
        <f>SUM(M47,M14,M93,M134)</f>
        <v>25</v>
      </c>
      <c r="N97" s="459"/>
      <c r="O97" s="460"/>
      <c r="P97" s="461">
        <f t="shared" si="1"/>
        <v>80</v>
      </c>
      <c r="Q97" s="462">
        <f>SUM(Q47,Q14,Q93,Q134)</f>
        <v>80</v>
      </c>
      <c r="R97" s="12"/>
      <c r="S97" s="39"/>
      <c r="T97" s="190"/>
      <c r="U97" s="39"/>
      <c r="V97" s="39"/>
    </row>
    <row r="98" spans="1:37" ht="30" customHeight="1" thickBot="1" x14ac:dyDescent="0.35">
      <c r="A98" s="38"/>
      <c r="B98" s="39"/>
      <c r="C98" s="466" t="s">
        <v>151</v>
      </c>
      <c r="D98" s="548">
        <f>SUM(D48,D15,D94)</f>
        <v>34</v>
      </c>
      <c r="E98" s="549"/>
      <c r="F98" s="550"/>
      <c r="G98" s="548">
        <f ca="1">SUM(G48,G15,G94)</f>
        <v>23</v>
      </c>
      <c r="H98" s="549"/>
      <c r="I98" s="550"/>
      <c r="J98" s="548">
        <f>SUM(J48,J15,J94)</f>
        <v>10</v>
      </c>
      <c r="K98" s="549"/>
      <c r="L98" s="550"/>
      <c r="M98" s="548">
        <f>SUM(M48,M15,M94)</f>
        <v>8</v>
      </c>
      <c r="N98" s="549"/>
      <c r="O98" s="550"/>
      <c r="P98" s="551">
        <f t="shared" ca="1" si="1"/>
        <v>75</v>
      </c>
      <c r="Q98" s="552">
        <f>SUM(Q48,Q15,Q94)</f>
        <v>75</v>
      </c>
      <c r="R98" s="39"/>
      <c r="S98" s="39"/>
      <c r="T98" s="39"/>
      <c r="U98" s="39"/>
      <c r="V98" s="39"/>
    </row>
    <row r="99" spans="1:37" ht="30" customHeight="1" thickBot="1" x14ac:dyDescent="0.35">
      <c r="A99" s="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37" s="118" customFormat="1" ht="30" customHeight="1" thickBot="1" x14ac:dyDescent="0.35">
      <c r="A100" s="112"/>
      <c r="B100" s="554"/>
      <c r="C100" s="739" t="s">
        <v>274</v>
      </c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1"/>
    </row>
    <row r="101" spans="1:37" ht="30" customHeight="1" x14ac:dyDescent="0.3">
      <c r="A101" s="555" t="s">
        <v>16</v>
      </c>
      <c r="B101" s="556" t="s">
        <v>17</v>
      </c>
      <c r="C101" s="308" t="s">
        <v>102</v>
      </c>
      <c r="D101" s="316">
        <v>2</v>
      </c>
      <c r="E101" s="317">
        <v>1</v>
      </c>
      <c r="F101" s="318">
        <v>1</v>
      </c>
      <c r="G101" s="319"/>
      <c r="H101" s="319"/>
      <c r="I101" s="319"/>
      <c r="J101" s="557"/>
      <c r="K101" s="351"/>
      <c r="L101" s="558"/>
      <c r="M101" s="351"/>
      <c r="N101" s="351"/>
      <c r="O101" s="320"/>
      <c r="P101" s="320" t="s">
        <v>19</v>
      </c>
      <c r="Q101" s="320">
        <v>5</v>
      </c>
      <c r="R101" s="321" t="s">
        <v>103</v>
      </c>
      <c r="S101" s="559" t="s">
        <v>104</v>
      </c>
      <c r="T101" s="560"/>
      <c r="U101" s="315"/>
      <c r="V101" s="323"/>
    </row>
    <row r="102" spans="1:37" ht="30" customHeight="1" x14ac:dyDescent="0.3">
      <c r="A102" s="561" t="s">
        <v>16</v>
      </c>
      <c r="B102" s="556" t="s">
        <v>17</v>
      </c>
      <c r="C102" s="562" t="s">
        <v>188</v>
      </c>
      <c r="D102" s="563">
        <v>2</v>
      </c>
      <c r="E102" s="564">
        <v>2</v>
      </c>
      <c r="F102" s="565">
        <v>0</v>
      </c>
      <c r="G102" s="352"/>
      <c r="H102" s="353"/>
      <c r="I102" s="354"/>
      <c r="J102" s="566"/>
      <c r="K102" s="567"/>
      <c r="L102" s="568"/>
      <c r="M102" s="351"/>
      <c r="N102" s="351"/>
      <c r="O102" s="320"/>
      <c r="P102" s="569" t="s">
        <v>19</v>
      </c>
      <c r="Q102" s="320">
        <v>5</v>
      </c>
      <c r="R102" s="321" t="s">
        <v>131</v>
      </c>
      <c r="S102" s="321" t="s">
        <v>189</v>
      </c>
      <c r="T102" s="559"/>
      <c r="U102" s="570" t="s">
        <v>190</v>
      </c>
      <c r="V102" s="571"/>
    </row>
    <row r="103" spans="1:37" ht="30" customHeight="1" x14ac:dyDescent="0.3">
      <c r="A103" s="561" t="s">
        <v>29</v>
      </c>
      <c r="B103" s="556" t="s">
        <v>17</v>
      </c>
      <c r="C103" s="326" t="s">
        <v>130</v>
      </c>
      <c r="D103" s="352"/>
      <c r="E103" s="353"/>
      <c r="F103" s="353"/>
      <c r="G103" s="316">
        <v>0</v>
      </c>
      <c r="H103" s="317">
        <v>0</v>
      </c>
      <c r="I103" s="318">
        <v>3</v>
      </c>
      <c r="J103" s="557"/>
      <c r="K103" s="351"/>
      <c r="L103" s="558"/>
      <c r="M103" s="351"/>
      <c r="N103" s="351"/>
      <c r="O103" s="320"/>
      <c r="P103" s="320" t="s">
        <v>62</v>
      </c>
      <c r="Q103" s="320">
        <v>3</v>
      </c>
      <c r="R103" s="321" t="s">
        <v>131</v>
      </c>
      <c r="S103" s="359" t="s">
        <v>132</v>
      </c>
      <c r="T103" s="359"/>
      <c r="U103" s="559"/>
      <c r="V103" s="356"/>
    </row>
    <row r="104" spans="1:37" s="118" customFormat="1" ht="30" customHeight="1" x14ac:dyDescent="0.3">
      <c r="A104" s="572" t="s">
        <v>29</v>
      </c>
      <c r="B104" s="573" t="s">
        <v>17</v>
      </c>
      <c r="C104" s="309" t="s">
        <v>111</v>
      </c>
      <c r="D104" s="574"/>
      <c r="E104" s="574"/>
      <c r="F104" s="608"/>
      <c r="G104" s="341">
        <v>0</v>
      </c>
      <c r="H104" s="341">
        <v>0</v>
      </c>
      <c r="I104" s="576">
        <v>10</v>
      </c>
      <c r="J104" s="577"/>
      <c r="K104" s="578"/>
      <c r="L104" s="579"/>
      <c r="M104" s="578"/>
      <c r="N104" s="578"/>
      <c r="O104" s="580"/>
      <c r="P104" s="576" t="s">
        <v>62</v>
      </c>
      <c r="Q104" s="581">
        <v>10</v>
      </c>
      <c r="R104" s="582" t="s">
        <v>36</v>
      </c>
      <c r="S104" s="583" t="s">
        <v>112</v>
      </c>
      <c r="T104" s="584"/>
      <c r="U104" s="585"/>
      <c r="V104" s="586"/>
      <c r="W104" s="553"/>
    </row>
    <row r="105" spans="1:37" s="700" customFormat="1" ht="30" customHeight="1" x14ac:dyDescent="0.3">
      <c r="A105" s="561" t="s">
        <v>191</v>
      </c>
      <c r="B105" s="587" t="s">
        <v>17</v>
      </c>
      <c r="C105" s="559" t="s">
        <v>192</v>
      </c>
      <c r="D105" s="352"/>
      <c r="E105" s="353"/>
      <c r="F105" s="354"/>
      <c r="G105" s="688"/>
      <c r="H105" s="689"/>
      <c r="I105" s="690"/>
      <c r="J105" s="688">
        <v>2</v>
      </c>
      <c r="K105" s="689">
        <v>0</v>
      </c>
      <c r="L105" s="690">
        <v>2</v>
      </c>
      <c r="M105" s="352"/>
      <c r="N105" s="353"/>
      <c r="O105" s="354"/>
      <c r="P105" s="691" t="s">
        <v>19</v>
      </c>
      <c r="Q105" s="320">
        <v>5</v>
      </c>
      <c r="R105" s="321" t="s">
        <v>193</v>
      </c>
      <c r="S105" s="321" t="s">
        <v>194</v>
      </c>
      <c r="T105" s="593"/>
      <c r="U105" s="559" t="s">
        <v>195</v>
      </c>
      <c r="V105" s="594"/>
    </row>
    <row r="106" spans="1:37" ht="30" customHeight="1" x14ac:dyDescent="0.3">
      <c r="A106" s="595" t="s">
        <v>39</v>
      </c>
      <c r="B106" s="595" t="s">
        <v>23</v>
      </c>
      <c r="C106" s="596" t="s">
        <v>100</v>
      </c>
      <c r="D106" s="563">
        <v>2</v>
      </c>
      <c r="E106" s="564">
        <v>1</v>
      </c>
      <c r="F106" s="565">
        <v>1</v>
      </c>
      <c r="G106" s="352"/>
      <c r="H106" s="353"/>
      <c r="I106" s="353"/>
      <c r="J106" s="316"/>
      <c r="K106" s="317"/>
      <c r="L106" s="318"/>
      <c r="M106" s="351"/>
      <c r="N106" s="351"/>
      <c r="O106" s="320"/>
      <c r="P106" s="355" t="s">
        <v>19</v>
      </c>
      <c r="Q106" s="313">
        <v>5</v>
      </c>
      <c r="R106" s="597" t="s">
        <v>272</v>
      </c>
      <c r="S106" s="597" t="s">
        <v>101</v>
      </c>
      <c r="T106" s="598"/>
      <c r="U106" s="598"/>
      <c r="V106" s="597"/>
      <c r="W106" s="188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</row>
    <row r="107" spans="1:37" ht="30" customHeight="1" x14ac:dyDescent="0.3">
      <c r="A107" s="324" t="s">
        <v>39</v>
      </c>
      <c r="B107" s="325" t="s">
        <v>23</v>
      </c>
      <c r="C107" s="599" t="s">
        <v>196</v>
      </c>
      <c r="D107" s="339">
        <v>0</v>
      </c>
      <c r="E107" s="339">
        <v>1</v>
      </c>
      <c r="F107" s="340">
        <v>0</v>
      </c>
      <c r="G107" s="327"/>
      <c r="H107" s="327"/>
      <c r="I107" s="327"/>
      <c r="J107" s="600"/>
      <c r="K107" s="341"/>
      <c r="L107" s="601"/>
      <c r="M107" s="578"/>
      <c r="N107" s="578"/>
      <c r="O107" s="580"/>
      <c r="P107" s="602" t="s">
        <v>62</v>
      </c>
      <c r="Q107" s="602">
        <v>1</v>
      </c>
      <c r="R107" s="603" t="s">
        <v>103</v>
      </c>
      <c r="S107" s="603" t="s">
        <v>197</v>
      </c>
      <c r="T107" s="603" t="s">
        <v>198</v>
      </c>
      <c r="U107" s="582"/>
      <c r="V107" s="603" t="s">
        <v>199</v>
      </c>
    </row>
    <row r="108" spans="1:37" ht="30" customHeight="1" x14ac:dyDescent="0.3">
      <c r="A108" s="307" t="s">
        <v>39</v>
      </c>
      <c r="B108" s="305" t="s">
        <v>23</v>
      </c>
      <c r="C108" s="604" t="s">
        <v>200</v>
      </c>
      <c r="D108" s="605">
        <v>0</v>
      </c>
      <c r="E108" s="606">
        <v>0</v>
      </c>
      <c r="F108" s="575">
        <v>2</v>
      </c>
      <c r="G108" s="352"/>
      <c r="H108" s="353"/>
      <c r="I108" s="354"/>
      <c r="J108" s="607"/>
      <c r="K108" s="574"/>
      <c r="L108" s="608"/>
      <c r="M108" s="606"/>
      <c r="N108" s="606"/>
      <c r="O108" s="575"/>
      <c r="P108" s="337" t="s">
        <v>62</v>
      </c>
      <c r="Q108" s="337">
        <v>2</v>
      </c>
      <c r="R108" s="603" t="s">
        <v>201</v>
      </c>
      <c r="S108" s="609" t="s">
        <v>202</v>
      </c>
      <c r="T108" s="603"/>
      <c r="U108" s="610"/>
      <c r="V108" s="611"/>
    </row>
    <row r="109" spans="1:37" s="188" customFormat="1" ht="30" customHeight="1" x14ac:dyDescent="0.3">
      <c r="A109" s="612" t="s">
        <v>39</v>
      </c>
      <c r="B109" s="613" t="s">
        <v>23</v>
      </c>
      <c r="C109" s="614" t="s">
        <v>203</v>
      </c>
      <c r="D109" s="605">
        <v>0</v>
      </c>
      <c r="E109" s="606">
        <v>0</v>
      </c>
      <c r="F109" s="575">
        <v>2</v>
      </c>
      <c r="G109" s="605"/>
      <c r="H109" s="606"/>
      <c r="I109" s="575"/>
      <c r="J109" s="607"/>
      <c r="K109" s="574"/>
      <c r="L109" s="608"/>
      <c r="M109" s="606"/>
      <c r="N109" s="606"/>
      <c r="O109" s="575"/>
      <c r="P109" s="337" t="s">
        <v>62</v>
      </c>
      <c r="Q109" s="337">
        <v>2</v>
      </c>
      <c r="R109" s="603" t="s">
        <v>201</v>
      </c>
      <c r="S109" s="309" t="s">
        <v>204</v>
      </c>
      <c r="T109" s="603"/>
      <c r="U109" s="610"/>
      <c r="V109" s="615"/>
      <c r="W109" s="191"/>
    </row>
    <row r="110" spans="1:37" ht="30" customHeight="1" x14ac:dyDescent="0.3">
      <c r="A110" s="616" t="s">
        <v>39</v>
      </c>
      <c r="B110" s="617" t="s">
        <v>23</v>
      </c>
      <c r="C110" s="618" t="s">
        <v>205</v>
      </c>
      <c r="D110" s="590">
        <v>2</v>
      </c>
      <c r="E110" s="591">
        <v>0</v>
      </c>
      <c r="F110" s="592">
        <v>2</v>
      </c>
      <c r="G110" s="319"/>
      <c r="H110" s="319"/>
      <c r="I110" s="319"/>
      <c r="J110" s="316"/>
      <c r="K110" s="317"/>
      <c r="L110" s="318"/>
      <c r="M110" s="351"/>
      <c r="N110" s="351"/>
      <c r="O110" s="351"/>
      <c r="P110" s="307" t="s">
        <v>19</v>
      </c>
      <c r="Q110" s="320">
        <v>5</v>
      </c>
      <c r="R110" s="321" t="s">
        <v>206</v>
      </c>
      <c r="S110" s="321" t="s">
        <v>207</v>
      </c>
      <c r="T110" s="359"/>
      <c r="U110" s="559" t="s">
        <v>195</v>
      </c>
      <c r="V110" s="356"/>
      <c r="W110" s="192"/>
    </row>
    <row r="111" spans="1:37" ht="30" customHeight="1" x14ac:dyDescent="0.3">
      <c r="A111" s="305" t="s">
        <v>22</v>
      </c>
      <c r="B111" s="305" t="s">
        <v>23</v>
      </c>
      <c r="C111" s="619" t="s">
        <v>154</v>
      </c>
      <c r="D111" s="352"/>
      <c r="E111" s="353"/>
      <c r="F111" s="353"/>
      <c r="G111" s="607">
        <v>2</v>
      </c>
      <c r="H111" s="574">
        <v>0</v>
      </c>
      <c r="I111" s="608">
        <v>1</v>
      </c>
      <c r="J111" s="620"/>
      <c r="K111" s="620"/>
      <c r="L111" s="621"/>
      <c r="M111" s="620"/>
      <c r="N111" s="620"/>
      <c r="O111" s="621"/>
      <c r="P111" s="337" t="s">
        <v>19</v>
      </c>
      <c r="Q111" s="333">
        <v>4</v>
      </c>
      <c r="R111" s="622" t="s">
        <v>155</v>
      </c>
      <c r="S111" s="335" t="s">
        <v>156</v>
      </c>
      <c r="T111" s="622"/>
      <c r="U111" s="622"/>
      <c r="V111" s="344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</row>
    <row r="112" spans="1:37" ht="30" customHeight="1" x14ac:dyDescent="0.3">
      <c r="A112" s="555" t="s">
        <v>22</v>
      </c>
      <c r="B112" s="556" t="s">
        <v>23</v>
      </c>
      <c r="C112" s="309" t="s">
        <v>208</v>
      </c>
      <c r="D112" s="327"/>
      <c r="E112" s="327"/>
      <c r="F112" s="327"/>
      <c r="G112" s="607">
        <v>2</v>
      </c>
      <c r="H112" s="574">
        <v>0</v>
      </c>
      <c r="I112" s="608">
        <v>0</v>
      </c>
      <c r="J112" s="336"/>
      <c r="K112" s="336"/>
      <c r="L112" s="338"/>
      <c r="M112" s="336"/>
      <c r="N112" s="336"/>
      <c r="O112" s="338"/>
      <c r="P112" s="337" t="s">
        <v>19</v>
      </c>
      <c r="Q112" s="337">
        <v>2</v>
      </c>
      <c r="R112" s="603" t="s">
        <v>209</v>
      </c>
      <c r="S112" s="583" t="s">
        <v>210</v>
      </c>
      <c r="T112" s="583"/>
      <c r="U112" s="610"/>
      <c r="V112" s="623"/>
    </row>
    <row r="113" spans="1:39" ht="30" customHeight="1" x14ac:dyDescent="0.3">
      <c r="A113" s="595" t="s">
        <v>22</v>
      </c>
      <c r="B113" s="556" t="s">
        <v>23</v>
      </c>
      <c r="C113" s="309" t="s">
        <v>211</v>
      </c>
      <c r="D113" s="624"/>
      <c r="E113" s="625"/>
      <c r="F113" s="625"/>
      <c r="G113" s="607">
        <v>0</v>
      </c>
      <c r="H113" s="574">
        <v>0</v>
      </c>
      <c r="I113" s="608">
        <v>2</v>
      </c>
      <c r="J113" s="336"/>
      <c r="K113" s="336"/>
      <c r="L113" s="338"/>
      <c r="M113" s="336"/>
      <c r="N113" s="336"/>
      <c r="O113" s="338"/>
      <c r="P113" s="337" t="s">
        <v>62</v>
      </c>
      <c r="Q113" s="337">
        <v>2</v>
      </c>
      <c r="R113" s="603" t="s">
        <v>193</v>
      </c>
      <c r="S113" s="583" t="s">
        <v>212</v>
      </c>
      <c r="T113" s="583"/>
      <c r="U113" s="610"/>
      <c r="V113" s="611"/>
    </row>
    <row r="114" spans="1:39" ht="30" customHeight="1" x14ac:dyDescent="0.3">
      <c r="A114" s="555" t="s">
        <v>22</v>
      </c>
      <c r="B114" s="556" t="s">
        <v>23</v>
      </c>
      <c r="C114" s="309" t="s">
        <v>133</v>
      </c>
      <c r="D114" s="352"/>
      <c r="E114" s="353"/>
      <c r="F114" s="353"/>
      <c r="G114" s="605">
        <v>0</v>
      </c>
      <c r="H114" s="606">
        <v>0</v>
      </c>
      <c r="I114" s="575">
        <v>2</v>
      </c>
      <c r="J114" s="336"/>
      <c r="K114" s="336"/>
      <c r="L114" s="338"/>
      <c r="M114" s="336"/>
      <c r="N114" s="336"/>
      <c r="O114" s="338"/>
      <c r="P114" s="337" t="s">
        <v>62</v>
      </c>
      <c r="Q114" s="337">
        <v>2</v>
      </c>
      <c r="R114" s="603" t="s">
        <v>134</v>
      </c>
      <c r="S114" s="583" t="s">
        <v>135</v>
      </c>
      <c r="T114" s="603"/>
      <c r="U114" s="610"/>
      <c r="V114" s="611"/>
    </row>
    <row r="115" spans="1:39" ht="30" customHeight="1" x14ac:dyDescent="0.3">
      <c r="A115" s="595" t="s">
        <v>22</v>
      </c>
      <c r="B115" s="314" t="s">
        <v>23</v>
      </c>
      <c r="C115" s="626" t="s">
        <v>213</v>
      </c>
      <c r="D115" s="352"/>
      <c r="E115" s="353"/>
      <c r="F115" s="354"/>
      <c r="G115" s="600">
        <v>0</v>
      </c>
      <c r="H115" s="341">
        <v>2</v>
      </c>
      <c r="I115" s="601">
        <v>0</v>
      </c>
      <c r="J115" s="627"/>
      <c r="K115" s="627"/>
      <c r="L115" s="628"/>
      <c r="M115" s="629"/>
      <c r="N115" s="629"/>
      <c r="O115" s="630"/>
      <c r="P115" s="602" t="s">
        <v>62</v>
      </c>
      <c r="Q115" s="602">
        <v>2</v>
      </c>
      <c r="R115" s="631" t="s">
        <v>209</v>
      </c>
      <c r="S115" s="632" t="s">
        <v>214</v>
      </c>
      <c r="T115" s="611"/>
      <c r="U115" s="626"/>
      <c r="V115" s="611"/>
      <c r="W115" s="188"/>
    </row>
    <row r="116" spans="1:39" ht="29.25" customHeight="1" x14ac:dyDescent="0.3">
      <c r="A116" s="555" t="s">
        <v>22</v>
      </c>
      <c r="B116" s="633" t="s">
        <v>23</v>
      </c>
      <c r="C116" s="309" t="s">
        <v>215</v>
      </c>
      <c r="D116" s="588"/>
      <c r="E116" s="589"/>
      <c r="F116" s="589"/>
      <c r="G116" s="605">
        <v>0</v>
      </c>
      <c r="H116" s="606">
        <v>2</v>
      </c>
      <c r="I116" s="575">
        <v>0</v>
      </c>
      <c r="J116" s="339"/>
      <c r="K116" s="339"/>
      <c r="L116" s="634"/>
      <c r="M116" s="627"/>
      <c r="N116" s="627"/>
      <c r="O116" s="628"/>
      <c r="P116" s="576" t="s">
        <v>62</v>
      </c>
      <c r="Q116" s="576">
        <v>2</v>
      </c>
      <c r="R116" s="603" t="s">
        <v>103</v>
      </c>
      <c r="S116" s="603" t="s">
        <v>216</v>
      </c>
      <c r="T116" s="603" t="s">
        <v>198</v>
      </c>
      <c r="U116" s="582"/>
      <c r="V116" s="603" t="s">
        <v>217</v>
      </c>
    </row>
    <row r="117" spans="1:39" ht="30" customHeight="1" x14ac:dyDescent="0.3">
      <c r="A117" s="313" t="s">
        <v>48</v>
      </c>
      <c r="B117" s="314" t="s">
        <v>23</v>
      </c>
      <c r="C117" s="315" t="s">
        <v>218</v>
      </c>
      <c r="D117" s="350"/>
      <c r="E117" s="351"/>
      <c r="F117" s="351"/>
      <c r="G117" s="563"/>
      <c r="H117" s="564"/>
      <c r="I117" s="565"/>
      <c r="J117" s="635">
        <v>0</v>
      </c>
      <c r="K117" s="636">
        <v>0</v>
      </c>
      <c r="L117" s="637">
        <v>3</v>
      </c>
      <c r="M117" s="352"/>
      <c r="N117" s="353"/>
      <c r="O117" s="354"/>
      <c r="P117" s="638" t="s">
        <v>62</v>
      </c>
      <c r="Q117" s="355">
        <v>3</v>
      </c>
      <c r="R117" s="639" t="s">
        <v>201</v>
      </c>
      <c r="S117" s="639" t="s">
        <v>219</v>
      </c>
      <c r="T117" s="640"/>
      <c r="U117" s="639" t="s">
        <v>220</v>
      </c>
      <c r="V117" s="356"/>
    </row>
    <row r="118" spans="1:39" ht="30" customHeight="1" x14ac:dyDescent="0.3">
      <c r="A118" s="595" t="s">
        <v>48</v>
      </c>
      <c r="B118" s="348" t="s">
        <v>23</v>
      </c>
      <c r="C118" s="310" t="s">
        <v>221</v>
      </c>
      <c r="D118" s="641"/>
      <c r="E118" s="641"/>
      <c r="F118" s="641"/>
      <c r="G118" s="563"/>
      <c r="H118" s="564"/>
      <c r="I118" s="565"/>
      <c r="J118" s="566">
        <v>0</v>
      </c>
      <c r="K118" s="567">
        <v>0</v>
      </c>
      <c r="L118" s="568">
        <v>2</v>
      </c>
      <c r="M118" s="319"/>
      <c r="N118" s="319"/>
      <c r="O118" s="319"/>
      <c r="P118" s="307" t="s">
        <v>62</v>
      </c>
      <c r="Q118" s="355">
        <v>2</v>
      </c>
      <c r="R118" s="639" t="s">
        <v>209</v>
      </c>
      <c r="S118" s="642" t="s">
        <v>222</v>
      </c>
      <c r="T118" s="642"/>
      <c r="U118" s="643"/>
      <c r="V118" s="644"/>
    </row>
    <row r="119" spans="1:39" s="188" customFormat="1" ht="39.6" x14ac:dyDescent="0.3">
      <c r="A119" s="582"/>
      <c r="B119" s="616" t="s">
        <v>23</v>
      </c>
      <c r="C119" s="582" t="s">
        <v>142</v>
      </c>
      <c r="D119" s="585"/>
      <c r="E119" s="617"/>
      <c r="F119" s="631"/>
      <c r="G119" s="585"/>
      <c r="H119" s="617"/>
      <c r="I119" s="631"/>
      <c r="J119" s="585"/>
      <c r="K119" s="617"/>
      <c r="L119" s="631"/>
      <c r="M119" s="585"/>
      <c r="N119" s="617" t="s">
        <v>95</v>
      </c>
      <c r="O119" s="631"/>
      <c r="P119" s="582"/>
      <c r="Q119" s="645" t="s">
        <v>143</v>
      </c>
      <c r="R119" s="582" t="s">
        <v>144</v>
      </c>
      <c r="S119" s="582" t="s">
        <v>145</v>
      </c>
      <c r="T119" s="582" t="s">
        <v>146</v>
      </c>
      <c r="U119" s="582"/>
      <c r="V119" s="646" t="s">
        <v>147</v>
      </c>
      <c r="W119" s="362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698"/>
    </row>
    <row r="120" spans="1:39" ht="30" customHeight="1" x14ac:dyDescent="0.3">
      <c r="A120" s="3"/>
      <c r="B120" s="12"/>
      <c r="C120" s="647" t="s">
        <v>56</v>
      </c>
      <c r="D120" s="648">
        <f>SUMIF(A101:A119,"k1",Q101:Q119)</f>
        <v>10</v>
      </c>
      <c r="E120" s="322"/>
      <c r="F120" s="359"/>
      <c r="G120" s="648">
        <f>SUMIF(A101:A119,"k2",Q101:Q119)</f>
        <v>13</v>
      </c>
      <c r="H120" s="322"/>
      <c r="I120" s="359"/>
      <c r="J120" s="648">
        <f>SUMIF(A101:A119,"k3",Q101:Q119)</f>
        <v>5</v>
      </c>
      <c r="K120" s="322"/>
      <c r="L120" s="359"/>
      <c r="M120" s="648">
        <f>SUMIF(A101:A119,"k4",Q101:Q119)</f>
        <v>0</v>
      </c>
      <c r="N120" s="322"/>
      <c r="O120" s="359"/>
      <c r="P120" s="649">
        <f t="shared" ref="P120:P125" si="2">SUM(D120:O120)</f>
        <v>28</v>
      </c>
      <c r="Q120" s="358">
        <f>SUMIF(B101:B119,"Comp",Q101:Q119)</f>
        <v>28</v>
      </c>
      <c r="R120" s="12"/>
      <c r="S120" s="12"/>
      <c r="T120" s="12"/>
      <c r="U120" s="12"/>
      <c r="V120" s="6"/>
    </row>
    <row r="121" spans="1:39" ht="30" customHeight="1" thickBot="1" x14ac:dyDescent="0.35">
      <c r="A121" s="3"/>
      <c r="B121" s="195"/>
      <c r="C121" s="650" t="s">
        <v>57</v>
      </c>
      <c r="D121" s="633">
        <f>SUMIF(A101:A119,"nk1",Q101:Q119)</f>
        <v>15</v>
      </c>
      <c r="E121" s="331"/>
      <c r="F121" s="651"/>
      <c r="G121" s="633">
        <f>SUMIF(A101:A119,"nk2",Q101:Q119)</f>
        <v>14</v>
      </c>
      <c r="H121" s="331"/>
      <c r="I121" s="651"/>
      <c r="J121" s="633">
        <f>SUMIF(A101:A119,"nk3",Q101:Q119)</f>
        <v>5</v>
      </c>
      <c r="K121" s="331"/>
      <c r="L121" s="651"/>
      <c r="M121" s="633">
        <f>SUMIF(A101:A119,"nk4",Q101:Q119)</f>
        <v>0</v>
      </c>
      <c r="N121" s="331"/>
      <c r="O121" s="651"/>
      <c r="P121" s="328">
        <f t="shared" si="2"/>
        <v>34</v>
      </c>
      <c r="Q121" s="652">
        <f>SUMIF(B101:B119,"Elect",Q101:Q119)+SUMIF(B101:B119,"C/E",Q101:Q119)</f>
        <v>34</v>
      </c>
      <c r="R121" s="12"/>
      <c r="S121" s="12"/>
      <c r="T121" s="12"/>
      <c r="U121" s="12"/>
      <c r="V121" s="6"/>
    </row>
    <row r="122" spans="1:39" ht="44.25" customHeight="1" x14ac:dyDescent="0.3">
      <c r="A122" s="38"/>
      <c r="B122" s="39"/>
      <c r="C122" s="653" t="s">
        <v>148</v>
      </c>
      <c r="D122" s="654">
        <f>SUM(D120,D24,D38,D134)</f>
        <v>15</v>
      </c>
      <c r="E122" s="655"/>
      <c r="F122" s="656"/>
      <c r="G122" s="654">
        <f>SUM(G120,G24,G38,G134)</f>
        <v>20</v>
      </c>
      <c r="H122" s="655"/>
      <c r="I122" s="656"/>
      <c r="J122" s="654">
        <f>SUM(J120,J24,J38,J134)</f>
        <v>20</v>
      </c>
      <c r="K122" s="655"/>
      <c r="L122" s="656"/>
      <c r="M122" s="654">
        <f>SUM(M120,M24,M38,M134)</f>
        <v>15</v>
      </c>
      <c r="N122" s="655"/>
      <c r="O122" s="656"/>
      <c r="P122" s="657">
        <f t="shared" si="2"/>
        <v>70</v>
      </c>
      <c r="Q122" s="658">
        <f>SUM(Q120,Q24,Q38,Q134)</f>
        <v>70</v>
      </c>
      <c r="R122" s="189"/>
      <c r="S122" s="39"/>
      <c r="T122" s="190"/>
      <c r="U122" s="39"/>
      <c r="V122" s="39"/>
    </row>
    <row r="123" spans="1:39" ht="41.25" customHeight="1" x14ac:dyDescent="0.3">
      <c r="A123" s="38"/>
      <c r="B123" s="39"/>
      <c r="C123" s="659" t="s">
        <v>149</v>
      </c>
      <c r="D123" s="660">
        <f>SUM(D121,D25,D39)</f>
        <v>21</v>
      </c>
      <c r="E123" s="322"/>
      <c r="F123" s="359"/>
      <c r="G123" s="660">
        <f>SUM(G121,G25,G39)</f>
        <v>26</v>
      </c>
      <c r="H123" s="322"/>
      <c r="I123" s="359"/>
      <c r="J123" s="660">
        <f>SUM(J121,J25,J39)</f>
        <v>19</v>
      </c>
      <c r="K123" s="322"/>
      <c r="L123" s="359"/>
      <c r="M123" s="660">
        <f>SUM(M121,M25,M39)</f>
        <v>6</v>
      </c>
      <c r="N123" s="322"/>
      <c r="O123" s="359"/>
      <c r="P123" s="661">
        <f t="shared" si="2"/>
        <v>72</v>
      </c>
      <c r="Q123" s="662">
        <f>SUM(Q121,Q25,Q39)</f>
        <v>72</v>
      </c>
      <c r="R123" s="189"/>
      <c r="S123" s="39"/>
      <c r="T123" s="190"/>
      <c r="U123" s="39"/>
      <c r="V123" s="39"/>
    </row>
    <row r="124" spans="1:39" ht="43.5" customHeight="1" x14ac:dyDescent="0.3">
      <c r="A124" s="38"/>
      <c r="B124" s="39"/>
      <c r="C124" s="663" t="s">
        <v>150</v>
      </c>
      <c r="D124" s="660">
        <f>SUM(D120,D24,D47,D134)</f>
        <v>15</v>
      </c>
      <c r="E124" s="322"/>
      <c r="F124" s="359"/>
      <c r="G124" s="660">
        <f>SUM(G120,G24,G47,G134)</f>
        <v>26</v>
      </c>
      <c r="H124" s="322"/>
      <c r="I124" s="359"/>
      <c r="J124" s="660">
        <f>SUM(J120,J24,J47,J134)</f>
        <v>20</v>
      </c>
      <c r="K124" s="322"/>
      <c r="L124" s="359"/>
      <c r="M124" s="660">
        <f>SUM(M120,M24,M47,M134)</f>
        <v>15</v>
      </c>
      <c r="N124" s="322"/>
      <c r="O124" s="359"/>
      <c r="P124" s="661">
        <f t="shared" si="2"/>
        <v>76</v>
      </c>
      <c r="Q124" s="662">
        <f>SUM(Q120,Q24,Q47,Q134)</f>
        <v>76</v>
      </c>
      <c r="R124" s="189"/>
      <c r="S124" s="39"/>
      <c r="T124" s="190"/>
      <c r="U124" s="39"/>
      <c r="V124" s="39"/>
    </row>
    <row r="125" spans="1:39" ht="40.200000000000003" customHeight="1" thickBot="1" x14ac:dyDescent="0.35">
      <c r="A125" s="38"/>
      <c r="B125" s="39"/>
      <c r="C125" s="664" t="s">
        <v>151</v>
      </c>
      <c r="D125" s="665">
        <f>SUM(D121,D25,D48)</f>
        <v>18</v>
      </c>
      <c r="E125" s="666"/>
      <c r="F125" s="667"/>
      <c r="G125" s="665">
        <f>SUM(G121,G25,G48)</f>
        <v>22</v>
      </c>
      <c r="H125" s="666"/>
      <c r="I125" s="667"/>
      <c r="J125" s="665">
        <f>SUM(J121,J25,J48)</f>
        <v>10</v>
      </c>
      <c r="K125" s="666"/>
      <c r="L125" s="667"/>
      <c r="M125" s="665">
        <f>SUM(M121,M25,M48)</f>
        <v>4</v>
      </c>
      <c r="N125" s="666"/>
      <c r="O125" s="667"/>
      <c r="P125" s="668">
        <f t="shared" si="2"/>
        <v>54</v>
      </c>
      <c r="Q125" s="669">
        <f>SUM(Q121,Q25,Q48)</f>
        <v>54</v>
      </c>
      <c r="R125" s="39"/>
      <c r="S125" s="39"/>
      <c r="T125" s="39"/>
      <c r="U125" s="39"/>
      <c r="V125" s="39"/>
    </row>
    <row r="126" spans="1:39" ht="4.2" customHeight="1" x14ac:dyDescent="0.3">
      <c r="A126" s="38"/>
      <c r="B126" s="39"/>
      <c r="C126" s="40"/>
      <c r="D126" s="41"/>
      <c r="E126" s="34"/>
      <c r="F126" s="34"/>
      <c r="G126" s="41"/>
      <c r="H126" s="34"/>
      <c r="I126" s="34"/>
      <c r="J126" s="41"/>
      <c r="K126" s="34"/>
      <c r="L126" s="34"/>
      <c r="M126" s="41"/>
      <c r="N126" s="34"/>
      <c r="O126" s="34"/>
      <c r="P126" s="42"/>
      <c r="Q126" s="41"/>
      <c r="R126" s="39"/>
      <c r="S126" s="39"/>
      <c r="T126" s="39"/>
      <c r="U126" s="39"/>
      <c r="V126" s="39"/>
    </row>
    <row r="127" spans="1:39" ht="30" customHeight="1" x14ac:dyDescent="0.3">
      <c r="A127" s="750" t="s">
        <v>223</v>
      </c>
      <c r="B127" s="730"/>
      <c r="C127" s="730"/>
      <c r="D127" s="730"/>
      <c r="E127" s="730"/>
      <c r="F127" s="730"/>
      <c r="G127" s="730"/>
      <c r="H127" s="730"/>
      <c r="I127" s="730"/>
      <c r="J127" s="730"/>
      <c r="K127" s="730"/>
      <c r="L127" s="730"/>
      <c r="M127" s="730"/>
      <c r="N127" s="730"/>
      <c r="O127" s="730"/>
      <c r="P127" s="730"/>
      <c r="Q127" s="730"/>
      <c r="R127" s="730"/>
      <c r="S127" s="730"/>
      <c r="T127" s="730"/>
      <c r="U127" s="730"/>
      <c r="V127" s="75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9" ht="30" customHeight="1" x14ac:dyDescent="0.3">
      <c r="A128" s="15" t="s">
        <v>29</v>
      </c>
      <c r="B128" s="45" t="s">
        <v>17</v>
      </c>
      <c r="C128" s="93" t="s">
        <v>224</v>
      </c>
      <c r="D128" s="685"/>
      <c r="E128" s="686"/>
      <c r="F128" s="687"/>
      <c r="G128" s="49"/>
      <c r="H128" s="47" t="s">
        <v>95</v>
      </c>
      <c r="I128" s="48"/>
      <c r="J128" s="685"/>
      <c r="K128" s="686"/>
      <c r="L128" s="687"/>
      <c r="M128" s="685"/>
      <c r="N128" s="686"/>
      <c r="O128" s="687"/>
      <c r="P128" s="48" t="s">
        <v>225</v>
      </c>
      <c r="Q128" s="193">
        <v>0</v>
      </c>
      <c r="R128" s="93" t="s">
        <v>164</v>
      </c>
      <c r="S128" s="49" t="s">
        <v>226</v>
      </c>
      <c r="T128" s="194" t="s">
        <v>227</v>
      </c>
      <c r="U128" s="34"/>
      <c r="V128" s="93" t="s">
        <v>228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118" customFormat="1" ht="30" customHeight="1" x14ac:dyDescent="0.3">
      <c r="A129" s="704" t="s">
        <v>191</v>
      </c>
      <c r="B129" s="705" t="s">
        <v>17</v>
      </c>
      <c r="C129" s="706" t="s">
        <v>229</v>
      </c>
      <c r="D129" s="721"/>
      <c r="E129" s="686"/>
      <c r="F129" s="687"/>
      <c r="G129" s="721"/>
      <c r="H129" s="686"/>
      <c r="I129" s="687"/>
      <c r="J129" s="685">
        <v>0</v>
      </c>
      <c r="K129" s="686">
        <v>15</v>
      </c>
      <c r="L129" s="687">
        <v>0</v>
      </c>
      <c r="M129" s="46"/>
      <c r="N129" s="47"/>
      <c r="O129" s="48"/>
      <c r="P129" s="707" t="s">
        <v>62</v>
      </c>
      <c r="Q129" s="707">
        <v>15</v>
      </c>
      <c r="R129" s="706" t="s">
        <v>230</v>
      </c>
      <c r="S129" s="706" t="s">
        <v>231</v>
      </c>
      <c r="T129" s="708" t="s">
        <v>111</v>
      </c>
      <c r="U129" s="709"/>
      <c r="V129" s="706"/>
      <c r="W129" s="553"/>
      <c r="X129" s="553"/>
      <c r="Y129" s="553"/>
      <c r="Z129" s="553"/>
      <c r="AA129" s="553"/>
      <c r="AB129" s="553"/>
      <c r="AC129" s="553"/>
      <c r="AD129" s="553"/>
      <c r="AE129" s="553"/>
      <c r="AF129" s="553"/>
      <c r="AG129" s="553"/>
      <c r="AH129" s="553"/>
      <c r="AI129" s="553"/>
      <c r="AJ129" s="553"/>
      <c r="AK129" s="553"/>
    </row>
    <row r="130" spans="1:37" s="118" customFormat="1" ht="30" customHeight="1" x14ac:dyDescent="0.3">
      <c r="A130" s="710" t="s">
        <v>34</v>
      </c>
      <c r="B130" s="711" t="s">
        <v>17</v>
      </c>
      <c r="C130" s="706" t="s">
        <v>232</v>
      </c>
      <c r="D130" s="718"/>
      <c r="E130" s="719"/>
      <c r="F130" s="720"/>
      <c r="G130" s="46"/>
      <c r="H130" s="47"/>
      <c r="I130" s="48"/>
      <c r="J130" s="46"/>
      <c r="K130" s="47"/>
      <c r="L130" s="48"/>
      <c r="M130" s="685">
        <v>0</v>
      </c>
      <c r="N130" s="686">
        <v>15</v>
      </c>
      <c r="O130" s="687">
        <v>0</v>
      </c>
      <c r="P130" s="707" t="s">
        <v>62</v>
      </c>
      <c r="Q130" s="707">
        <v>15</v>
      </c>
      <c r="R130" s="706" t="s">
        <v>230</v>
      </c>
      <c r="S130" s="706" t="s">
        <v>233</v>
      </c>
      <c r="T130" s="708" t="s">
        <v>229</v>
      </c>
      <c r="U130" s="709"/>
      <c r="V130" s="706"/>
      <c r="W130" s="553"/>
      <c r="X130" s="553"/>
      <c r="Y130" s="553"/>
      <c r="Z130" s="553"/>
      <c r="AA130" s="553"/>
      <c r="AB130" s="553"/>
      <c r="AC130" s="553"/>
      <c r="AD130" s="553"/>
      <c r="AE130" s="553"/>
      <c r="AF130" s="553"/>
      <c r="AG130" s="553"/>
      <c r="AH130" s="553"/>
      <c r="AI130" s="553"/>
      <c r="AJ130" s="553"/>
      <c r="AK130" s="553"/>
    </row>
    <row r="131" spans="1:37" ht="30" customHeight="1" x14ac:dyDescent="0.3">
      <c r="A131" s="18" t="s">
        <v>34</v>
      </c>
      <c r="B131" s="207" t="s">
        <v>17</v>
      </c>
      <c r="C131" s="17" t="s">
        <v>234</v>
      </c>
      <c r="D131" s="681"/>
      <c r="E131" s="682"/>
      <c r="F131" s="683"/>
      <c r="G131" s="684"/>
      <c r="H131" s="682"/>
      <c r="I131" s="683"/>
      <c r="J131" s="681"/>
      <c r="K131" s="682"/>
      <c r="L131" s="683"/>
      <c r="M131" s="46"/>
      <c r="N131" s="47"/>
      <c r="O131" s="48"/>
      <c r="P131" s="146" t="s">
        <v>235</v>
      </c>
      <c r="Q131" s="18">
        <v>0</v>
      </c>
      <c r="R131" s="17" t="s">
        <v>230</v>
      </c>
      <c r="S131" s="130" t="s">
        <v>236</v>
      </c>
      <c r="T131" s="19" t="s">
        <v>237</v>
      </c>
      <c r="U131" s="17"/>
      <c r="V131" s="1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30" customHeight="1" x14ac:dyDescent="0.3">
      <c r="A132" s="18" t="s">
        <v>34</v>
      </c>
      <c r="B132" s="207" t="s">
        <v>17</v>
      </c>
      <c r="C132" s="17" t="s">
        <v>238</v>
      </c>
      <c r="D132" s="681"/>
      <c r="E132" s="682"/>
      <c r="F132" s="683"/>
      <c r="G132" s="684"/>
      <c r="H132" s="682"/>
      <c r="I132" s="683"/>
      <c r="J132" s="681"/>
      <c r="K132" s="682"/>
      <c r="L132" s="683"/>
      <c r="M132" s="685"/>
      <c r="N132" s="686"/>
      <c r="O132" s="687"/>
      <c r="P132" s="146" t="s">
        <v>239</v>
      </c>
      <c r="Q132" s="18">
        <v>0</v>
      </c>
      <c r="R132" s="17" t="s">
        <v>230</v>
      </c>
      <c r="S132" s="130" t="s">
        <v>240</v>
      </c>
      <c r="T132" s="19" t="s">
        <v>241</v>
      </c>
      <c r="U132" s="17"/>
      <c r="V132" s="123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701" customFormat="1" ht="30" customHeight="1" x14ac:dyDescent="0.3">
      <c r="A133" s="712"/>
      <c r="B133" s="712" t="s">
        <v>242</v>
      </c>
      <c r="C133" s="713" t="s">
        <v>243</v>
      </c>
      <c r="D133" s="685"/>
      <c r="E133" s="686"/>
      <c r="F133" s="687" t="s">
        <v>95</v>
      </c>
      <c r="G133" s="685"/>
      <c r="H133" s="686"/>
      <c r="I133" s="687" t="s">
        <v>95</v>
      </c>
      <c r="J133" s="685"/>
      <c r="K133" s="686"/>
      <c r="L133" s="687" t="s">
        <v>95</v>
      </c>
      <c r="M133" s="685"/>
      <c r="N133" s="686"/>
      <c r="O133" s="687" t="s">
        <v>95</v>
      </c>
      <c r="P133" s="712" t="s">
        <v>62</v>
      </c>
      <c r="Q133" s="714" t="s">
        <v>244</v>
      </c>
      <c r="R133" s="766" t="s">
        <v>279</v>
      </c>
      <c r="S133" s="713" t="s">
        <v>245</v>
      </c>
      <c r="T133" s="715" t="s">
        <v>246</v>
      </c>
      <c r="U133" s="716"/>
      <c r="V133" s="717"/>
      <c r="W133" s="670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</row>
    <row r="134" spans="1:37" ht="30" customHeight="1" x14ac:dyDescent="0.3">
      <c r="A134" s="3"/>
      <c r="B134" s="12"/>
      <c r="C134" s="22" t="s">
        <v>56</v>
      </c>
      <c r="D134" s="45">
        <f>SUMIF(A111:A133,"k1",Q111:Q133)</f>
        <v>0</v>
      </c>
      <c r="E134" s="675"/>
      <c r="F134" s="676"/>
      <c r="G134" s="154">
        <f>SUMIF(A111:A133,"k2",Q111:Q133)</f>
        <v>0</v>
      </c>
      <c r="H134" s="675"/>
      <c r="I134" s="676"/>
      <c r="J134" s="45">
        <f>SUMIF(A111:A133,"k3",Q111:Q133)</f>
        <v>15</v>
      </c>
      <c r="K134" s="675"/>
      <c r="L134" s="676"/>
      <c r="M134" s="45">
        <f>SUMIF(A111:A133,"k4",Q111:Q133)</f>
        <v>15</v>
      </c>
      <c r="N134" s="675"/>
      <c r="O134" s="676"/>
      <c r="P134" s="24">
        <f>SUM(D134:O134)</f>
        <v>30</v>
      </c>
      <c r="Q134" s="25">
        <f>SUMIF(B111:B133,"Comp",Q111:Q133)</f>
        <v>30</v>
      </c>
      <c r="R134" s="12"/>
      <c r="S134" s="12"/>
      <c r="T134" s="12"/>
      <c r="U134" s="12"/>
      <c r="V134" s="6"/>
    </row>
    <row r="135" spans="1:37" ht="22.8" customHeight="1" x14ac:dyDescent="0.3">
      <c r="A135" s="208"/>
      <c r="B135" s="209"/>
      <c r="C135" s="210"/>
      <c r="D135" s="211"/>
      <c r="E135" s="209"/>
      <c r="F135" s="209"/>
      <c r="G135" s="211"/>
      <c r="H135" s="209"/>
      <c r="I135" s="209"/>
      <c r="J135" s="211"/>
      <c r="K135" s="209"/>
      <c r="L135" s="209"/>
      <c r="M135" s="211"/>
      <c r="N135" s="209"/>
      <c r="O135" s="209"/>
      <c r="P135" s="212"/>
      <c r="Q135" s="212"/>
      <c r="R135" s="209"/>
      <c r="S135" s="209"/>
      <c r="T135" s="209"/>
      <c r="U135" s="209"/>
      <c r="V135" s="213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</row>
    <row r="136" spans="1:37" ht="30" customHeight="1" x14ac:dyDescent="0.3">
      <c r="A136" s="723" t="s">
        <v>247</v>
      </c>
      <c r="B136" s="724"/>
      <c r="C136" s="724"/>
      <c r="D136" s="724"/>
      <c r="E136" s="724"/>
      <c r="F136" s="724"/>
      <c r="G136" s="724"/>
      <c r="H136" s="724"/>
      <c r="I136" s="724"/>
      <c r="J136" s="724"/>
      <c r="K136" s="724"/>
      <c r="L136" s="724"/>
      <c r="M136" s="724"/>
      <c r="N136" s="724"/>
      <c r="O136" s="724"/>
      <c r="P136" s="724"/>
      <c r="Q136" s="724"/>
      <c r="R136" s="724"/>
      <c r="S136" s="752"/>
      <c r="T136" s="752"/>
      <c r="U136" s="724"/>
      <c r="V136" s="725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30" customHeight="1" x14ac:dyDescent="0.3">
      <c r="A137" s="26"/>
      <c r="B137" s="15" t="s">
        <v>23</v>
      </c>
      <c r="C137" s="70" t="s">
        <v>248</v>
      </c>
      <c r="D137" s="56">
        <v>0</v>
      </c>
      <c r="E137" s="120">
        <v>2</v>
      </c>
      <c r="F137" s="52">
        <v>0</v>
      </c>
      <c r="G137" s="120"/>
      <c r="H137" s="120"/>
      <c r="I137" s="52"/>
      <c r="J137" s="56"/>
      <c r="K137" s="120"/>
      <c r="L137" s="52"/>
      <c r="M137" s="56"/>
      <c r="N137" s="120"/>
      <c r="O137" s="52"/>
      <c r="P137" s="26" t="s">
        <v>249</v>
      </c>
      <c r="Q137" s="26">
        <v>0</v>
      </c>
      <c r="R137" s="70" t="s">
        <v>250</v>
      </c>
      <c r="S137" s="74" t="s">
        <v>251</v>
      </c>
      <c r="T137" s="742" t="s">
        <v>252</v>
      </c>
      <c r="U137" s="72"/>
      <c r="V137" s="27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ht="30" customHeight="1" x14ac:dyDescent="0.3">
      <c r="A138" s="20"/>
      <c r="B138" s="15" t="s">
        <v>23</v>
      </c>
      <c r="C138" s="27" t="s">
        <v>253</v>
      </c>
      <c r="D138" s="76">
        <v>0</v>
      </c>
      <c r="E138" s="78">
        <v>2</v>
      </c>
      <c r="F138" s="77">
        <v>0</v>
      </c>
      <c r="G138" s="76"/>
      <c r="H138" s="36"/>
      <c r="I138" s="77"/>
      <c r="J138" s="76"/>
      <c r="K138" s="36"/>
      <c r="L138" s="77"/>
      <c r="M138" s="76"/>
      <c r="N138" s="36"/>
      <c r="O138" s="77"/>
      <c r="P138" s="26" t="s">
        <v>249</v>
      </c>
      <c r="Q138" s="20">
        <v>0</v>
      </c>
      <c r="R138" s="71" t="s">
        <v>250</v>
      </c>
      <c r="S138" s="75" t="s">
        <v>254</v>
      </c>
      <c r="T138" s="743"/>
      <c r="U138" s="73"/>
      <c r="V138" s="28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553" customFormat="1" ht="30" customHeight="1" x14ac:dyDescent="0.25">
      <c r="A139" s="54"/>
      <c r="B139" s="68" t="s">
        <v>23</v>
      </c>
      <c r="C139" s="61" t="s">
        <v>255</v>
      </c>
      <c r="D139" s="57">
        <v>0</v>
      </c>
      <c r="E139" s="58">
        <v>2</v>
      </c>
      <c r="F139" s="59">
        <v>0</v>
      </c>
      <c r="G139" s="58"/>
      <c r="H139" s="58"/>
      <c r="I139" s="59"/>
      <c r="J139" s="173"/>
      <c r="K139" s="693"/>
      <c r="L139" s="694"/>
      <c r="M139" s="57"/>
      <c r="N139" s="58"/>
      <c r="O139" s="59"/>
      <c r="P139" s="55" t="s">
        <v>249</v>
      </c>
      <c r="Q139" s="54">
        <v>0</v>
      </c>
      <c r="R139" s="61" t="s">
        <v>250</v>
      </c>
      <c r="S139" s="63" t="s">
        <v>256</v>
      </c>
      <c r="T139" s="744"/>
      <c r="U139" s="69"/>
      <c r="V139" s="62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7" ht="24" customHeight="1" x14ac:dyDescent="0.3">
      <c r="A140" s="7"/>
      <c r="B140" s="10"/>
      <c r="C140" s="2"/>
      <c r="D140" s="2"/>
      <c r="E140" s="2"/>
      <c r="F140" s="2"/>
      <c r="G140" s="2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"/>
      <c r="S140" s="53"/>
      <c r="T140" s="53"/>
      <c r="U140" s="2"/>
      <c r="V140" s="2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30" customHeight="1" x14ac:dyDescent="0.3">
      <c r="A141" s="745" t="s">
        <v>275</v>
      </c>
      <c r="B141" s="724"/>
      <c r="C141" s="724"/>
      <c r="D141" s="724"/>
      <c r="E141" s="724"/>
      <c r="F141" s="724"/>
      <c r="G141" s="724"/>
      <c r="H141" s="724"/>
      <c r="I141" s="724"/>
      <c r="J141" s="724"/>
      <c r="K141" s="724"/>
      <c r="L141" s="724"/>
      <c r="M141" s="724"/>
      <c r="N141" s="724"/>
      <c r="O141" s="724"/>
      <c r="P141" s="724"/>
      <c r="Q141" s="724"/>
      <c r="R141" s="724"/>
      <c r="S141" s="724"/>
      <c r="T141" s="724"/>
      <c r="U141" s="724"/>
      <c r="V141" s="725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30" customHeight="1" x14ac:dyDescent="0.3">
      <c r="A142" s="20" t="s">
        <v>39</v>
      </c>
      <c r="B142" s="20" t="s">
        <v>242</v>
      </c>
      <c r="C142" s="17" t="s">
        <v>257</v>
      </c>
      <c r="D142" s="56">
        <v>0</v>
      </c>
      <c r="E142" s="120">
        <v>2</v>
      </c>
      <c r="F142" s="52">
        <v>0</v>
      </c>
      <c r="G142" s="214"/>
      <c r="H142" s="215"/>
      <c r="I142" s="216"/>
      <c r="J142" s="56"/>
      <c r="K142" s="120"/>
      <c r="L142" s="52"/>
      <c r="M142" s="56"/>
      <c r="N142" s="120"/>
      <c r="O142" s="52"/>
      <c r="P142" s="20" t="s">
        <v>62</v>
      </c>
      <c r="Q142" s="722">
        <v>0</v>
      </c>
      <c r="R142" s="767" t="s">
        <v>277</v>
      </c>
      <c r="S142" s="17" t="s">
        <v>258</v>
      </c>
      <c r="T142" s="17"/>
      <c r="U142" s="17"/>
      <c r="V142" s="2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30" customHeight="1" x14ac:dyDescent="0.3">
      <c r="A143" s="20" t="s">
        <v>22</v>
      </c>
      <c r="B143" s="56" t="s">
        <v>242</v>
      </c>
      <c r="C143" s="16" t="s">
        <v>259</v>
      </c>
      <c r="D143" s="5"/>
      <c r="E143" s="5"/>
      <c r="F143" s="5"/>
      <c r="G143" s="56">
        <v>0</v>
      </c>
      <c r="H143" s="120">
        <v>2</v>
      </c>
      <c r="I143" s="52">
        <v>0</v>
      </c>
      <c r="J143" s="56"/>
      <c r="K143" s="120"/>
      <c r="L143" s="52"/>
      <c r="M143" s="56"/>
      <c r="N143" s="120"/>
      <c r="O143" s="52"/>
      <c r="P143" s="20" t="s">
        <v>62</v>
      </c>
      <c r="Q143" s="722">
        <v>0</v>
      </c>
      <c r="R143" s="768" t="s">
        <v>277</v>
      </c>
      <c r="S143" s="17" t="s">
        <v>260</v>
      </c>
      <c r="T143" s="130"/>
      <c r="U143" s="17"/>
      <c r="V143" s="2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30" customHeight="1" x14ac:dyDescent="0.3">
      <c r="A144" s="26"/>
      <c r="B144" s="26" t="s">
        <v>242</v>
      </c>
      <c r="C144" s="16" t="s">
        <v>261</v>
      </c>
      <c r="D144" s="56"/>
      <c r="E144" s="120" t="s">
        <v>95</v>
      </c>
      <c r="F144" s="52"/>
      <c r="G144" s="56"/>
      <c r="H144" s="120" t="s">
        <v>95</v>
      </c>
      <c r="I144" s="52"/>
      <c r="J144" s="56"/>
      <c r="K144" s="120"/>
      <c r="L144" s="52"/>
      <c r="M144" s="56"/>
      <c r="N144" s="120"/>
      <c r="O144" s="52"/>
      <c r="P144" s="26" t="s">
        <v>62</v>
      </c>
      <c r="Q144" s="29" t="s">
        <v>244</v>
      </c>
      <c r="R144" s="16" t="s">
        <v>262</v>
      </c>
      <c r="S144" s="16" t="s">
        <v>263</v>
      </c>
      <c r="T144" s="16" t="s">
        <v>246</v>
      </c>
      <c r="U144" s="30"/>
      <c r="V144" s="3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9" ht="30" customHeight="1" x14ac:dyDescent="0.3">
      <c r="A145" s="3"/>
      <c r="B145" s="4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2"/>
      <c r="R145" s="2" t="s">
        <v>99</v>
      </c>
      <c r="S145" s="11"/>
      <c r="T145" s="2"/>
      <c r="U145" s="2"/>
      <c r="V145" s="2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9" ht="30" customHeight="1" x14ac:dyDescent="0.3">
      <c r="A146" s="723" t="s">
        <v>264</v>
      </c>
      <c r="B146" s="724"/>
      <c r="C146" s="724"/>
      <c r="D146" s="724"/>
      <c r="E146" s="724"/>
      <c r="F146" s="724"/>
      <c r="G146" s="724"/>
      <c r="H146" s="724"/>
      <c r="I146" s="724"/>
      <c r="J146" s="724"/>
      <c r="K146" s="724"/>
      <c r="L146" s="724"/>
      <c r="M146" s="724"/>
      <c r="N146" s="724"/>
      <c r="O146" s="724"/>
      <c r="P146" s="724"/>
      <c r="Q146" s="724"/>
      <c r="R146" s="724"/>
      <c r="S146" s="724"/>
      <c r="T146" s="724"/>
      <c r="U146" s="724"/>
      <c r="V146" s="725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9" s="118" customFormat="1" ht="52.8" x14ac:dyDescent="0.3">
      <c r="A147" s="60"/>
      <c r="B147" s="671" t="s">
        <v>242</v>
      </c>
      <c r="C147" s="60" t="s">
        <v>265</v>
      </c>
      <c r="D147" s="61"/>
      <c r="E147" s="289"/>
      <c r="F147" s="360"/>
      <c r="G147" s="61"/>
      <c r="H147" s="289"/>
      <c r="I147" s="360"/>
      <c r="J147" s="61"/>
      <c r="K147" s="289"/>
      <c r="L147" s="360"/>
      <c r="M147" s="61"/>
      <c r="N147" s="289" t="s">
        <v>95</v>
      </c>
      <c r="O147" s="360"/>
      <c r="P147" s="60"/>
      <c r="Q147" s="105">
        <v>2</v>
      </c>
      <c r="R147" s="60" t="s">
        <v>144</v>
      </c>
      <c r="S147" s="60" t="s">
        <v>276</v>
      </c>
      <c r="T147" s="60" t="s">
        <v>266</v>
      </c>
      <c r="U147" s="60"/>
      <c r="V147" s="361" t="s">
        <v>267</v>
      </c>
      <c r="W147" s="288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553"/>
    </row>
    <row r="148" spans="1:39" ht="30" customHeight="1" x14ac:dyDescent="0.3">
      <c r="A148" s="5"/>
      <c r="B148" s="1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6"/>
      <c r="R148" s="6"/>
      <c r="S148" s="6"/>
      <c r="T148" s="6"/>
      <c r="U148" s="12"/>
      <c r="V148" s="14"/>
    </row>
    <row r="149" spans="1:39" ht="30" customHeight="1" x14ac:dyDescent="0.3">
      <c r="A149" s="5"/>
      <c r="B149" s="1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6"/>
      <c r="R149" s="6"/>
      <c r="S149" s="6"/>
      <c r="T149" s="6"/>
      <c r="U149" s="12"/>
      <c r="V149" s="14"/>
    </row>
    <row r="150" spans="1:39" ht="30" customHeight="1" x14ac:dyDescent="0.3">
      <c r="A150" s="5"/>
      <c r="B150" s="1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6"/>
      <c r="R150" s="6"/>
      <c r="S150" s="6"/>
      <c r="T150" s="6"/>
      <c r="U150" s="12"/>
      <c r="V150" s="14"/>
    </row>
    <row r="151" spans="1:39" ht="30" customHeight="1" x14ac:dyDescent="0.3">
      <c r="A151" s="5"/>
      <c r="B151" s="1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6"/>
      <c r="R151" s="6"/>
      <c r="S151" s="6"/>
      <c r="T151" s="6"/>
      <c r="U151" s="12"/>
      <c r="V151" s="14"/>
    </row>
    <row r="152" spans="1:39" ht="30" customHeight="1" x14ac:dyDescent="0.3">
      <c r="A152" s="5"/>
      <c r="B152" s="1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6"/>
      <c r="R152" s="6"/>
      <c r="S152" s="6"/>
      <c r="T152" s="6"/>
      <c r="U152" s="12"/>
      <c r="V152" s="14"/>
    </row>
    <row r="153" spans="1:39" ht="15.75" customHeight="1" x14ac:dyDescent="0.3">
      <c r="A153" s="703"/>
      <c r="S153" s="1"/>
    </row>
    <row r="154" spans="1:39" ht="15.75" customHeight="1" x14ac:dyDescent="0.3">
      <c r="A154" s="703"/>
      <c r="S154" s="1"/>
    </row>
    <row r="155" spans="1:39" ht="15.75" customHeight="1" x14ac:dyDescent="0.3">
      <c r="A155" s="703"/>
      <c r="S155" s="1"/>
    </row>
    <row r="156" spans="1:39" ht="15.75" customHeight="1" x14ac:dyDescent="0.3">
      <c r="A156" s="703"/>
      <c r="S156" s="1"/>
    </row>
    <row r="157" spans="1:39" ht="15.75" customHeight="1" x14ac:dyDescent="0.3">
      <c r="A157" s="703"/>
      <c r="S157" s="1"/>
    </row>
    <row r="158" spans="1:39" ht="15.75" customHeight="1" x14ac:dyDescent="0.3">
      <c r="A158" s="703"/>
      <c r="S158" s="1"/>
    </row>
    <row r="159" spans="1:39" ht="15.75" customHeight="1" x14ac:dyDescent="0.3">
      <c r="A159" s="703"/>
      <c r="S159" s="1"/>
    </row>
    <row r="160" spans="1:39" ht="15.75" customHeight="1" x14ac:dyDescent="0.3">
      <c r="A160" s="703"/>
      <c r="S160" s="1"/>
    </row>
    <row r="161" spans="1:19" ht="15.75" customHeight="1" x14ac:dyDescent="0.3">
      <c r="A161" s="703"/>
      <c r="S161" s="1"/>
    </row>
    <row r="162" spans="1:19" ht="15.75" customHeight="1" x14ac:dyDescent="0.3">
      <c r="A162" s="703"/>
      <c r="S162" s="1"/>
    </row>
    <row r="163" spans="1:19" ht="15.75" customHeight="1" x14ac:dyDescent="0.3">
      <c r="A163" s="703"/>
      <c r="S163" s="1"/>
    </row>
    <row r="164" spans="1:19" ht="15.75" customHeight="1" x14ac:dyDescent="0.3">
      <c r="A164" s="703"/>
      <c r="S164" s="1"/>
    </row>
    <row r="165" spans="1:19" ht="15.75" customHeight="1" x14ac:dyDescent="0.3">
      <c r="A165" s="703"/>
      <c r="S165" s="1"/>
    </row>
    <row r="166" spans="1:19" ht="15.75" customHeight="1" x14ac:dyDescent="0.3">
      <c r="A166" s="703"/>
      <c r="S166" s="1"/>
    </row>
    <row r="167" spans="1:19" ht="15.75" customHeight="1" x14ac:dyDescent="0.3">
      <c r="A167" s="703"/>
      <c r="S167" s="1"/>
    </row>
    <row r="168" spans="1:19" ht="15.75" customHeight="1" x14ac:dyDescent="0.3">
      <c r="A168" s="703"/>
      <c r="S168" s="1"/>
    </row>
    <row r="169" spans="1:19" ht="15.75" customHeight="1" x14ac:dyDescent="0.3">
      <c r="A169" s="703"/>
      <c r="S169" s="1"/>
    </row>
    <row r="170" spans="1:19" ht="15.75" customHeight="1" x14ac:dyDescent="0.3">
      <c r="A170" s="703"/>
      <c r="S170" s="1"/>
    </row>
    <row r="171" spans="1:19" ht="15.75" customHeight="1" x14ac:dyDescent="0.3">
      <c r="A171" s="703"/>
      <c r="S171" s="1"/>
    </row>
    <row r="172" spans="1:19" ht="15.75" customHeight="1" x14ac:dyDescent="0.3">
      <c r="A172" s="703"/>
      <c r="S172" s="1"/>
    </row>
    <row r="173" spans="1:19" ht="15.75" customHeight="1" x14ac:dyDescent="0.3">
      <c r="A173" s="703"/>
      <c r="S173" s="1"/>
    </row>
    <row r="174" spans="1:19" ht="15.75" customHeight="1" x14ac:dyDescent="0.3">
      <c r="A174" s="703"/>
      <c r="S174" s="1"/>
    </row>
    <row r="175" spans="1:19" ht="15.75" customHeight="1" x14ac:dyDescent="0.3">
      <c r="A175" s="703"/>
      <c r="S175" s="1"/>
    </row>
    <row r="176" spans="1:19" ht="15.75" customHeight="1" x14ac:dyDescent="0.3">
      <c r="A176" s="703"/>
      <c r="S176" s="1"/>
    </row>
    <row r="177" spans="1:19" ht="15.75" customHeight="1" x14ac:dyDescent="0.3">
      <c r="A177" s="703"/>
      <c r="S177" s="1"/>
    </row>
    <row r="178" spans="1:19" ht="15.75" customHeight="1" x14ac:dyDescent="0.3">
      <c r="A178" s="703"/>
      <c r="S178" s="1"/>
    </row>
    <row r="179" spans="1:19" ht="15.75" customHeight="1" x14ac:dyDescent="0.3">
      <c r="A179" s="703"/>
      <c r="S179" s="1"/>
    </row>
    <row r="180" spans="1:19" ht="15.75" customHeight="1" x14ac:dyDescent="0.3">
      <c r="A180" s="703"/>
      <c r="S180" s="1"/>
    </row>
    <row r="181" spans="1:19" ht="15.75" customHeight="1" x14ac:dyDescent="0.3">
      <c r="A181" s="703"/>
      <c r="S181" s="1"/>
    </row>
    <row r="182" spans="1:19" ht="15.75" customHeight="1" x14ac:dyDescent="0.3">
      <c r="A182" s="703"/>
      <c r="S182" s="1"/>
    </row>
    <row r="183" spans="1:19" ht="15.75" customHeight="1" x14ac:dyDescent="0.3">
      <c r="A183" s="703"/>
      <c r="S183" s="1"/>
    </row>
    <row r="184" spans="1:19" ht="15.75" customHeight="1" x14ac:dyDescent="0.3">
      <c r="A184" s="703"/>
      <c r="S184" s="1"/>
    </row>
    <row r="185" spans="1:19" ht="15.75" customHeight="1" x14ac:dyDescent="0.3">
      <c r="A185" s="703"/>
      <c r="S185" s="1"/>
    </row>
    <row r="186" spans="1:19" ht="15.75" customHeight="1" x14ac:dyDescent="0.3">
      <c r="A186" s="703"/>
      <c r="S186" s="1"/>
    </row>
    <row r="187" spans="1:19" ht="15.75" customHeight="1" x14ac:dyDescent="0.3">
      <c r="A187" s="703"/>
      <c r="S187" s="1"/>
    </row>
    <row r="188" spans="1:19" ht="15.75" customHeight="1" x14ac:dyDescent="0.3">
      <c r="A188" s="703"/>
      <c r="S188" s="1"/>
    </row>
    <row r="189" spans="1:19" ht="15.75" customHeight="1" x14ac:dyDescent="0.3">
      <c r="A189" s="703"/>
      <c r="S189" s="1"/>
    </row>
    <row r="190" spans="1:19" ht="15.75" customHeight="1" x14ac:dyDescent="0.3">
      <c r="A190" s="703"/>
      <c r="S190" s="1"/>
    </row>
    <row r="191" spans="1:19" ht="15.75" customHeight="1" x14ac:dyDescent="0.3">
      <c r="A191" s="703"/>
      <c r="S191" s="1"/>
    </row>
    <row r="192" spans="1:19" ht="15.75" customHeight="1" x14ac:dyDescent="0.3">
      <c r="A192" s="703"/>
      <c r="S192" s="1"/>
    </row>
    <row r="193" spans="1:19" ht="15.75" customHeight="1" x14ac:dyDescent="0.3">
      <c r="A193" s="703"/>
      <c r="S193" s="1"/>
    </row>
    <row r="194" spans="1:19" ht="15.75" customHeight="1" x14ac:dyDescent="0.3">
      <c r="A194" s="703"/>
      <c r="S194" s="1"/>
    </row>
    <row r="195" spans="1:19" ht="15.75" customHeight="1" x14ac:dyDescent="0.3">
      <c r="A195" s="703"/>
      <c r="S195" s="1"/>
    </row>
    <row r="196" spans="1:19" ht="15.75" customHeight="1" x14ac:dyDescent="0.3">
      <c r="A196" s="703"/>
      <c r="S196" s="1"/>
    </row>
    <row r="197" spans="1:19" ht="15.75" customHeight="1" x14ac:dyDescent="0.3">
      <c r="A197" s="703"/>
      <c r="S197" s="1"/>
    </row>
    <row r="198" spans="1:19" ht="15.75" customHeight="1" x14ac:dyDescent="0.3">
      <c r="A198" s="703"/>
      <c r="S198" s="1"/>
    </row>
    <row r="199" spans="1:19" ht="15.75" customHeight="1" x14ac:dyDescent="0.3">
      <c r="A199" s="703"/>
      <c r="S199" s="1"/>
    </row>
    <row r="200" spans="1:19" ht="15.75" customHeight="1" x14ac:dyDescent="0.3">
      <c r="A200" s="703"/>
      <c r="S200" s="1"/>
    </row>
    <row r="201" spans="1:19" ht="15.75" customHeight="1" x14ac:dyDescent="0.3">
      <c r="A201" s="703"/>
      <c r="S201" s="1"/>
    </row>
    <row r="202" spans="1:19" ht="15.75" customHeight="1" x14ac:dyDescent="0.3">
      <c r="A202" s="703"/>
      <c r="S202" s="1"/>
    </row>
    <row r="203" spans="1:19" ht="15.75" customHeight="1" x14ac:dyDescent="0.3">
      <c r="A203" s="703"/>
      <c r="S203" s="1"/>
    </row>
    <row r="204" spans="1:19" ht="15.75" customHeight="1" x14ac:dyDescent="0.3">
      <c r="A204" s="703"/>
      <c r="S204" s="1"/>
    </row>
    <row r="205" spans="1:19" ht="15.75" customHeight="1" x14ac:dyDescent="0.3">
      <c r="A205" s="703"/>
      <c r="S205" s="1"/>
    </row>
    <row r="206" spans="1:19" ht="15.75" customHeight="1" x14ac:dyDescent="0.3">
      <c r="A206" s="703"/>
      <c r="S206" s="1"/>
    </row>
    <row r="207" spans="1:19" ht="15.75" customHeight="1" x14ac:dyDescent="0.3">
      <c r="A207" s="703"/>
      <c r="S207" s="1"/>
    </row>
    <row r="208" spans="1:19" ht="15.75" customHeight="1" x14ac:dyDescent="0.3">
      <c r="A208" s="703"/>
      <c r="S208" s="1"/>
    </row>
    <row r="209" spans="1:19" ht="15.75" customHeight="1" x14ac:dyDescent="0.3">
      <c r="A209" s="703"/>
      <c r="S209" s="1"/>
    </row>
    <row r="210" spans="1:19" ht="15.75" customHeight="1" x14ac:dyDescent="0.3">
      <c r="A210" s="703"/>
      <c r="S210" s="1"/>
    </row>
    <row r="211" spans="1:19" ht="15.75" customHeight="1" x14ac:dyDescent="0.3">
      <c r="A211" s="703"/>
      <c r="S211" s="1"/>
    </row>
    <row r="212" spans="1:19" ht="15.75" customHeight="1" x14ac:dyDescent="0.3">
      <c r="A212" s="703"/>
      <c r="S212" s="1"/>
    </row>
    <row r="213" spans="1:19" ht="15.75" customHeight="1" x14ac:dyDescent="0.3">
      <c r="A213" s="703"/>
      <c r="S213" s="1"/>
    </row>
    <row r="214" spans="1:19" ht="15.75" customHeight="1" x14ac:dyDescent="0.3">
      <c r="A214" s="703"/>
      <c r="S214" s="1"/>
    </row>
    <row r="215" spans="1:19" ht="15.75" customHeight="1" x14ac:dyDescent="0.3">
      <c r="A215" s="703"/>
      <c r="S215" s="1"/>
    </row>
    <row r="216" spans="1:19" ht="15.75" customHeight="1" x14ac:dyDescent="0.3">
      <c r="A216" s="703"/>
      <c r="S216" s="1"/>
    </row>
    <row r="217" spans="1:19" ht="15.75" customHeight="1" x14ac:dyDescent="0.3">
      <c r="A217" s="703"/>
      <c r="S217" s="1"/>
    </row>
    <row r="218" spans="1:19" ht="15.75" customHeight="1" x14ac:dyDescent="0.3">
      <c r="A218" s="703"/>
      <c r="S218" s="1"/>
    </row>
    <row r="219" spans="1:19" ht="15.75" customHeight="1" x14ac:dyDescent="0.3">
      <c r="A219" s="703"/>
      <c r="S219" s="1"/>
    </row>
    <row r="220" spans="1:19" ht="15.75" customHeight="1" x14ac:dyDescent="0.3">
      <c r="A220" s="703"/>
      <c r="S220" s="1"/>
    </row>
    <row r="221" spans="1:19" ht="15.75" customHeight="1" x14ac:dyDescent="0.3">
      <c r="A221" s="703"/>
      <c r="S221" s="1"/>
    </row>
    <row r="222" spans="1:19" ht="15.75" customHeight="1" x14ac:dyDescent="0.3">
      <c r="A222" s="703"/>
      <c r="S222" s="1"/>
    </row>
    <row r="223" spans="1:19" ht="15.75" customHeight="1" x14ac:dyDescent="0.3">
      <c r="A223" s="703"/>
      <c r="S223" s="1"/>
    </row>
    <row r="224" spans="1:19" ht="15.75" customHeight="1" x14ac:dyDescent="0.3">
      <c r="A224" s="703"/>
      <c r="S224" s="1"/>
    </row>
    <row r="225" spans="1:19" ht="15.75" customHeight="1" x14ac:dyDescent="0.3">
      <c r="A225" s="703"/>
      <c r="S225" s="1"/>
    </row>
    <row r="226" spans="1:19" ht="15.75" customHeight="1" x14ac:dyDescent="0.3">
      <c r="A226" s="703"/>
      <c r="S226" s="1"/>
    </row>
    <row r="227" spans="1:19" ht="15.75" customHeight="1" x14ac:dyDescent="0.3">
      <c r="A227" s="703"/>
      <c r="S227" s="1"/>
    </row>
    <row r="228" spans="1:19" ht="15.75" customHeight="1" x14ac:dyDescent="0.3">
      <c r="A228" s="703"/>
      <c r="S228" s="1"/>
    </row>
    <row r="229" spans="1:19" ht="15.75" customHeight="1" x14ac:dyDescent="0.3">
      <c r="A229" s="703"/>
      <c r="S229" s="1"/>
    </row>
    <row r="230" spans="1:19" ht="15.75" customHeight="1" x14ac:dyDescent="0.3">
      <c r="A230" s="703"/>
      <c r="S230" s="1"/>
    </row>
    <row r="231" spans="1:19" ht="15.75" customHeight="1" x14ac:dyDescent="0.3">
      <c r="A231" s="703"/>
      <c r="S231" s="1"/>
    </row>
    <row r="232" spans="1:19" ht="15.75" customHeight="1" x14ac:dyDescent="0.3">
      <c r="A232" s="703"/>
      <c r="S232" s="1"/>
    </row>
    <row r="233" spans="1:19" ht="15.75" customHeight="1" x14ac:dyDescent="0.3">
      <c r="A233" s="703"/>
      <c r="S233" s="1"/>
    </row>
    <row r="234" spans="1:19" ht="15.75" customHeight="1" x14ac:dyDescent="0.3">
      <c r="A234" s="703"/>
      <c r="S234" s="1"/>
    </row>
    <row r="235" spans="1:19" ht="15.75" customHeight="1" x14ac:dyDescent="0.3">
      <c r="A235" s="703"/>
      <c r="S235" s="1"/>
    </row>
    <row r="236" spans="1:19" ht="15.75" customHeight="1" x14ac:dyDescent="0.3">
      <c r="A236" s="703"/>
      <c r="S236" s="1"/>
    </row>
    <row r="237" spans="1:19" ht="15.75" customHeight="1" x14ac:dyDescent="0.3">
      <c r="A237" s="703"/>
      <c r="S237" s="1"/>
    </row>
    <row r="238" spans="1:19" ht="15.75" customHeight="1" x14ac:dyDescent="0.3">
      <c r="A238" s="703"/>
      <c r="S238" s="1"/>
    </row>
    <row r="239" spans="1:19" ht="15.75" customHeight="1" x14ac:dyDescent="0.3">
      <c r="A239" s="703"/>
      <c r="S239" s="1"/>
    </row>
    <row r="240" spans="1:19" ht="15.75" customHeight="1" x14ac:dyDescent="0.3">
      <c r="A240" s="703"/>
      <c r="S240" s="1"/>
    </row>
    <row r="241" spans="1:19" ht="15.75" customHeight="1" x14ac:dyDescent="0.3">
      <c r="A241" s="703"/>
      <c r="S241" s="1"/>
    </row>
    <row r="242" spans="1:19" ht="15.75" customHeight="1" x14ac:dyDescent="0.3">
      <c r="A242" s="703"/>
      <c r="S242" s="1"/>
    </row>
    <row r="243" spans="1:19" ht="15.75" customHeight="1" x14ac:dyDescent="0.3">
      <c r="A243" s="703"/>
      <c r="S243" s="1"/>
    </row>
    <row r="244" spans="1:19" ht="15.75" customHeight="1" x14ac:dyDescent="0.3">
      <c r="A244" s="703"/>
      <c r="S244" s="1"/>
    </row>
    <row r="245" spans="1:19" ht="15.75" customHeight="1" x14ac:dyDescent="0.3">
      <c r="A245" s="703"/>
      <c r="S245" s="1"/>
    </row>
    <row r="246" spans="1:19" ht="15.75" customHeight="1" x14ac:dyDescent="0.3">
      <c r="A246" s="703"/>
      <c r="S246" s="1"/>
    </row>
    <row r="247" spans="1:19" ht="15.75" customHeight="1" x14ac:dyDescent="0.3">
      <c r="A247" s="703"/>
      <c r="S247" s="1"/>
    </row>
    <row r="248" spans="1:19" ht="15.75" customHeight="1" x14ac:dyDescent="0.3">
      <c r="A248" s="703"/>
      <c r="S248" s="1"/>
    </row>
    <row r="249" spans="1:19" ht="15.75" customHeight="1" x14ac:dyDescent="0.3">
      <c r="A249" s="703"/>
      <c r="S249" s="1"/>
    </row>
    <row r="250" spans="1:19" ht="15.75" customHeight="1" x14ac:dyDescent="0.3">
      <c r="A250" s="703"/>
      <c r="S250" s="1"/>
    </row>
    <row r="251" spans="1:19" ht="15.75" customHeight="1" x14ac:dyDescent="0.3">
      <c r="A251" s="703"/>
      <c r="S251" s="1"/>
    </row>
    <row r="252" spans="1:19" ht="15.75" customHeight="1" x14ac:dyDescent="0.3">
      <c r="A252" s="703"/>
      <c r="S252" s="1"/>
    </row>
    <row r="253" spans="1:19" ht="15.75" customHeight="1" x14ac:dyDescent="0.3">
      <c r="A253" s="703"/>
      <c r="S253" s="1"/>
    </row>
    <row r="254" spans="1:19" ht="15.75" customHeight="1" x14ac:dyDescent="0.3">
      <c r="A254" s="703"/>
      <c r="S254" s="1"/>
    </row>
    <row r="255" spans="1:19" ht="15.75" customHeight="1" x14ac:dyDescent="0.3">
      <c r="A255" s="703"/>
      <c r="S255" s="1"/>
    </row>
    <row r="256" spans="1:19" ht="15.75" customHeight="1" x14ac:dyDescent="0.3">
      <c r="A256" s="703"/>
      <c r="S256" s="1"/>
    </row>
    <row r="257" spans="1:19" ht="15.75" customHeight="1" x14ac:dyDescent="0.3">
      <c r="A257" s="703"/>
      <c r="S257" s="1"/>
    </row>
    <row r="258" spans="1:19" ht="15.75" customHeight="1" x14ac:dyDescent="0.3">
      <c r="A258" s="703"/>
      <c r="S258" s="1"/>
    </row>
    <row r="259" spans="1:19" ht="15.75" customHeight="1" x14ac:dyDescent="0.3">
      <c r="A259" s="703"/>
      <c r="S259" s="1"/>
    </row>
    <row r="260" spans="1:19" ht="15.75" customHeight="1" x14ac:dyDescent="0.3">
      <c r="A260" s="703"/>
      <c r="S260" s="1"/>
    </row>
    <row r="261" spans="1:19" ht="15.75" customHeight="1" x14ac:dyDescent="0.3">
      <c r="A261" s="703"/>
      <c r="S261" s="1"/>
    </row>
    <row r="262" spans="1:19" ht="15.75" customHeight="1" x14ac:dyDescent="0.3">
      <c r="A262" s="703"/>
      <c r="S262" s="1"/>
    </row>
    <row r="263" spans="1:19" ht="15.75" customHeight="1" x14ac:dyDescent="0.3">
      <c r="A263" s="703"/>
      <c r="S263" s="1"/>
    </row>
    <row r="264" spans="1:19" ht="15.75" customHeight="1" x14ac:dyDescent="0.3">
      <c r="A264" s="703"/>
      <c r="S264" s="1"/>
    </row>
    <row r="265" spans="1:19" ht="15.75" customHeight="1" x14ac:dyDescent="0.3">
      <c r="A265" s="703"/>
      <c r="S265" s="1"/>
    </row>
    <row r="266" spans="1:19" ht="15.75" customHeight="1" x14ac:dyDescent="0.3">
      <c r="A266" s="703"/>
      <c r="S266" s="1"/>
    </row>
    <row r="267" spans="1:19" ht="15.75" customHeight="1" x14ac:dyDescent="0.3">
      <c r="A267" s="703"/>
      <c r="S267" s="1"/>
    </row>
    <row r="268" spans="1:19" ht="15.75" customHeight="1" x14ac:dyDescent="0.3">
      <c r="A268" s="703"/>
      <c r="S268" s="1"/>
    </row>
    <row r="269" spans="1:19" ht="15.75" customHeight="1" x14ac:dyDescent="0.3">
      <c r="A269" s="703"/>
      <c r="S269" s="1"/>
    </row>
    <row r="270" spans="1:19" ht="15.75" customHeight="1" x14ac:dyDescent="0.3">
      <c r="A270" s="703"/>
      <c r="S270" s="1"/>
    </row>
    <row r="271" spans="1:19" ht="15.75" customHeight="1" x14ac:dyDescent="0.3">
      <c r="A271" s="703"/>
      <c r="S271" s="1"/>
    </row>
    <row r="272" spans="1:19" ht="15.75" customHeight="1" x14ac:dyDescent="0.3">
      <c r="A272" s="703"/>
      <c r="S272" s="1"/>
    </row>
    <row r="273" spans="1:19" ht="15.75" customHeight="1" x14ac:dyDescent="0.3">
      <c r="A273" s="703"/>
      <c r="S273" s="1"/>
    </row>
    <row r="274" spans="1:19" ht="15.75" customHeight="1" x14ac:dyDescent="0.3">
      <c r="A274" s="703"/>
      <c r="S274" s="1"/>
    </row>
    <row r="275" spans="1:19" ht="15.75" customHeight="1" x14ac:dyDescent="0.3">
      <c r="A275" s="703"/>
      <c r="S275" s="1"/>
    </row>
    <row r="276" spans="1:19" ht="15.75" customHeight="1" x14ac:dyDescent="0.3">
      <c r="A276" s="703"/>
      <c r="S276" s="1"/>
    </row>
    <row r="277" spans="1:19" ht="15.75" customHeight="1" x14ac:dyDescent="0.3">
      <c r="A277" s="703"/>
      <c r="S277" s="1"/>
    </row>
    <row r="278" spans="1:19" ht="15.75" customHeight="1" x14ac:dyDescent="0.3">
      <c r="A278" s="703"/>
      <c r="S278" s="1"/>
    </row>
    <row r="279" spans="1:19" ht="15.75" customHeight="1" x14ac:dyDescent="0.3">
      <c r="A279" s="703"/>
      <c r="S279" s="1"/>
    </row>
    <row r="280" spans="1:19" ht="15.75" customHeight="1" x14ac:dyDescent="0.3">
      <c r="A280" s="703"/>
      <c r="S280" s="1"/>
    </row>
    <row r="281" spans="1:19" ht="15.75" customHeight="1" x14ac:dyDescent="0.3">
      <c r="A281" s="703"/>
      <c r="S281" s="1"/>
    </row>
    <row r="282" spans="1:19" ht="15.75" customHeight="1" x14ac:dyDescent="0.3">
      <c r="A282" s="703"/>
      <c r="S282" s="1"/>
    </row>
    <row r="283" spans="1:19" ht="15.75" customHeight="1" x14ac:dyDescent="0.3">
      <c r="A283" s="703"/>
      <c r="S283" s="1"/>
    </row>
    <row r="284" spans="1:19" ht="15.75" customHeight="1" x14ac:dyDescent="0.3">
      <c r="A284" s="703"/>
      <c r="S284" s="1"/>
    </row>
    <row r="285" spans="1:19" ht="15.75" customHeight="1" x14ac:dyDescent="0.3">
      <c r="A285" s="703"/>
      <c r="S285" s="1"/>
    </row>
    <row r="286" spans="1:19" ht="15.75" customHeight="1" x14ac:dyDescent="0.3">
      <c r="A286" s="703"/>
      <c r="S286" s="1"/>
    </row>
    <row r="287" spans="1:19" ht="15.75" customHeight="1" x14ac:dyDescent="0.3">
      <c r="A287" s="703"/>
      <c r="S287" s="1"/>
    </row>
    <row r="288" spans="1:19" ht="15.75" customHeight="1" x14ac:dyDescent="0.3">
      <c r="A288" s="703"/>
      <c r="S288" s="1"/>
    </row>
    <row r="289" spans="1:19" ht="15.75" customHeight="1" x14ac:dyDescent="0.3">
      <c r="A289" s="703"/>
      <c r="S289" s="1"/>
    </row>
    <row r="290" spans="1:19" ht="15.75" customHeight="1" x14ac:dyDescent="0.3">
      <c r="A290" s="703"/>
      <c r="S290" s="1"/>
    </row>
    <row r="291" spans="1:19" ht="15.75" customHeight="1" x14ac:dyDescent="0.3">
      <c r="A291" s="703"/>
      <c r="S291" s="1"/>
    </row>
    <row r="292" spans="1:19" ht="15.75" customHeight="1" x14ac:dyDescent="0.3">
      <c r="A292" s="703"/>
      <c r="S292" s="1"/>
    </row>
    <row r="293" spans="1:19" ht="15.75" customHeight="1" x14ac:dyDescent="0.3">
      <c r="A293" s="703"/>
      <c r="S293" s="1"/>
    </row>
    <row r="294" spans="1:19" ht="15.75" customHeight="1" x14ac:dyDescent="0.3">
      <c r="A294" s="703"/>
      <c r="S294" s="1"/>
    </row>
    <row r="295" spans="1:19" ht="15.75" customHeight="1" x14ac:dyDescent="0.3">
      <c r="A295" s="703"/>
      <c r="S295" s="1"/>
    </row>
    <row r="296" spans="1:19" ht="15.75" customHeight="1" x14ac:dyDescent="0.3">
      <c r="A296" s="703"/>
      <c r="S296" s="1"/>
    </row>
    <row r="297" spans="1:19" ht="15.75" customHeight="1" x14ac:dyDescent="0.3">
      <c r="A297" s="703"/>
      <c r="S297" s="1"/>
    </row>
    <row r="298" spans="1:19" ht="15.75" customHeight="1" x14ac:dyDescent="0.3">
      <c r="A298" s="703"/>
      <c r="S298" s="1"/>
    </row>
    <row r="299" spans="1:19" ht="15.75" customHeight="1" x14ac:dyDescent="0.3">
      <c r="A299" s="703"/>
      <c r="S299" s="1"/>
    </row>
    <row r="300" spans="1:19" ht="15.75" customHeight="1" x14ac:dyDescent="0.3">
      <c r="A300" s="703"/>
      <c r="S300" s="1"/>
    </row>
    <row r="301" spans="1:19" ht="15.75" customHeight="1" x14ac:dyDescent="0.3">
      <c r="A301" s="703"/>
      <c r="S301" s="1"/>
    </row>
    <row r="302" spans="1:19" ht="15.75" customHeight="1" x14ac:dyDescent="0.3">
      <c r="A302" s="703"/>
      <c r="S302" s="1"/>
    </row>
    <row r="303" spans="1:19" ht="15.75" customHeight="1" x14ac:dyDescent="0.3">
      <c r="A303" s="703"/>
      <c r="S303" s="1"/>
    </row>
    <row r="304" spans="1:19" ht="15.75" customHeight="1" x14ac:dyDescent="0.3">
      <c r="A304" s="703"/>
      <c r="S304" s="1"/>
    </row>
    <row r="305" spans="1:19" ht="15.75" customHeight="1" x14ac:dyDescent="0.3">
      <c r="A305" s="703"/>
      <c r="S305" s="1"/>
    </row>
    <row r="306" spans="1:19" ht="15.75" customHeight="1" x14ac:dyDescent="0.3">
      <c r="A306" s="703"/>
      <c r="S306" s="1"/>
    </row>
    <row r="307" spans="1:19" ht="15.75" customHeight="1" x14ac:dyDescent="0.3">
      <c r="A307" s="703"/>
      <c r="S307" s="1"/>
    </row>
    <row r="308" spans="1:19" ht="15.75" customHeight="1" x14ac:dyDescent="0.3">
      <c r="A308" s="703"/>
      <c r="S308" s="1"/>
    </row>
    <row r="309" spans="1:19" ht="15.75" customHeight="1" x14ac:dyDescent="0.3">
      <c r="A309" s="703"/>
      <c r="S309" s="1"/>
    </row>
    <row r="310" spans="1:19" ht="15.75" customHeight="1" x14ac:dyDescent="0.3">
      <c r="A310" s="703"/>
      <c r="S310" s="1"/>
    </row>
    <row r="311" spans="1:19" ht="15.75" customHeight="1" x14ac:dyDescent="0.3">
      <c r="A311" s="703"/>
      <c r="S311" s="1"/>
    </row>
    <row r="312" spans="1:19" ht="15.75" customHeight="1" x14ac:dyDescent="0.3">
      <c r="A312" s="703"/>
      <c r="S312" s="1"/>
    </row>
    <row r="313" spans="1:19" ht="15.75" customHeight="1" x14ac:dyDescent="0.3">
      <c r="A313" s="703"/>
      <c r="S313" s="1"/>
    </row>
    <row r="314" spans="1:19" ht="15.75" customHeight="1" x14ac:dyDescent="0.3">
      <c r="A314" s="703"/>
      <c r="S314" s="1"/>
    </row>
    <row r="315" spans="1:19" ht="15.75" customHeight="1" x14ac:dyDescent="0.3">
      <c r="A315" s="703"/>
      <c r="S315" s="1"/>
    </row>
    <row r="316" spans="1:19" ht="15.75" customHeight="1" x14ac:dyDescent="0.3">
      <c r="A316" s="703"/>
      <c r="S316" s="1"/>
    </row>
    <row r="317" spans="1:19" ht="15.75" customHeight="1" x14ac:dyDescent="0.3">
      <c r="A317" s="703"/>
      <c r="S317" s="1"/>
    </row>
    <row r="318" spans="1:19" ht="15.75" customHeight="1" x14ac:dyDescent="0.3">
      <c r="A318" s="703"/>
      <c r="S318" s="1"/>
    </row>
    <row r="319" spans="1:19" ht="15.75" customHeight="1" x14ac:dyDescent="0.3">
      <c r="A319" s="703"/>
      <c r="S319" s="1"/>
    </row>
    <row r="320" spans="1:19" ht="15.75" customHeight="1" x14ac:dyDescent="0.3">
      <c r="A320" s="703"/>
      <c r="S320" s="1"/>
    </row>
    <row r="321" spans="1:19" ht="15.75" customHeight="1" x14ac:dyDescent="0.3">
      <c r="A321" s="703"/>
      <c r="S321" s="1"/>
    </row>
    <row r="322" spans="1:19" ht="15.75" customHeight="1" x14ac:dyDescent="0.3">
      <c r="A322" s="703"/>
      <c r="S322" s="1"/>
    </row>
    <row r="323" spans="1:19" ht="15.75" customHeight="1" x14ac:dyDescent="0.3">
      <c r="A323" s="703"/>
      <c r="S323" s="1"/>
    </row>
    <row r="324" spans="1:19" ht="15.75" customHeight="1" x14ac:dyDescent="0.3">
      <c r="A324" s="703"/>
      <c r="S324" s="1"/>
    </row>
    <row r="325" spans="1:19" ht="15.75" customHeight="1" x14ac:dyDescent="0.3">
      <c r="A325" s="703"/>
      <c r="S325" s="1"/>
    </row>
    <row r="326" spans="1:19" ht="15.75" customHeight="1" x14ac:dyDescent="0.3">
      <c r="A326" s="703"/>
      <c r="S326" s="1"/>
    </row>
    <row r="327" spans="1:19" ht="15.75" customHeight="1" x14ac:dyDescent="0.3">
      <c r="A327" s="703"/>
      <c r="S327" s="1"/>
    </row>
    <row r="328" spans="1:19" ht="15.75" customHeight="1" x14ac:dyDescent="0.3">
      <c r="A328" s="703"/>
      <c r="S328" s="1"/>
    </row>
    <row r="329" spans="1:19" ht="15.75" customHeight="1" x14ac:dyDescent="0.3">
      <c r="A329" s="703"/>
      <c r="S329" s="1"/>
    </row>
    <row r="330" spans="1:19" ht="15.75" customHeight="1" x14ac:dyDescent="0.3">
      <c r="A330" s="703"/>
      <c r="S330" s="1"/>
    </row>
    <row r="331" spans="1:19" ht="15.75" customHeight="1" x14ac:dyDescent="0.3">
      <c r="A331" s="703"/>
      <c r="S331" s="1"/>
    </row>
    <row r="332" spans="1:19" ht="15.75" customHeight="1" x14ac:dyDescent="0.3">
      <c r="A332" s="703"/>
      <c r="S332" s="1"/>
    </row>
    <row r="333" spans="1:19" ht="15.75" customHeight="1" x14ac:dyDescent="0.3">
      <c r="A333" s="703"/>
      <c r="S333" s="1"/>
    </row>
    <row r="334" spans="1:19" ht="15.75" customHeight="1" x14ac:dyDescent="0.3">
      <c r="A334" s="703"/>
      <c r="S334" s="1"/>
    </row>
    <row r="335" spans="1:19" ht="15.75" customHeight="1" x14ac:dyDescent="0.3">
      <c r="A335" s="703"/>
      <c r="S335" s="1"/>
    </row>
    <row r="336" spans="1:19" ht="15.75" customHeight="1" x14ac:dyDescent="0.3">
      <c r="A336" s="703"/>
      <c r="S336" s="1"/>
    </row>
    <row r="337" spans="1:19" ht="15.75" customHeight="1" x14ac:dyDescent="0.3">
      <c r="A337" s="703"/>
      <c r="S337" s="1"/>
    </row>
    <row r="338" spans="1:19" ht="15.75" customHeight="1" x14ac:dyDescent="0.3">
      <c r="A338" s="703"/>
      <c r="S338" s="1"/>
    </row>
    <row r="339" spans="1:19" ht="15.75" customHeight="1" x14ac:dyDescent="0.3">
      <c r="A339" s="703"/>
      <c r="S339" s="1"/>
    </row>
    <row r="340" spans="1:19" ht="15.75" customHeight="1" x14ac:dyDescent="0.3">
      <c r="A340" s="703"/>
      <c r="S340" s="1"/>
    </row>
    <row r="341" spans="1:19" ht="15.75" customHeight="1" x14ac:dyDescent="0.3">
      <c r="A341" s="703"/>
      <c r="S341" s="1"/>
    </row>
    <row r="342" spans="1:19" ht="15.75" customHeight="1" x14ac:dyDescent="0.3">
      <c r="A342" s="703"/>
      <c r="S342" s="1"/>
    </row>
    <row r="343" spans="1:19" ht="15.75" customHeight="1" x14ac:dyDescent="0.3">
      <c r="A343" s="703"/>
      <c r="S343" s="1"/>
    </row>
    <row r="344" spans="1:19" ht="15.75" customHeight="1" x14ac:dyDescent="0.3">
      <c r="A344" s="703"/>
      <c r="S344" s="1"/>
    </row>
    <row r="345" spans="1:19" ht="15.75" customHeight="1" x14ac:dyDescent="0.3">
      <c r="A345" s="703"/>
      <c r="S345" s="1"/>
    </row>
    <row r="346" spans="1:19" ht="15.75" customHeight="1" x14ac:dyDescent="0.3">
      <c r="A346" s="703"/>
      <c r="S346" s="1"/>
    </row>
    <row r="347" spans="1:19" ht="15.75" customHeight="1" x14ac:dyDescent="0.3">
      <c r="A347" s="703"/>
      <c r="S347" s="1"/>
    </row>
    <row r="348" spans="1:19" ht="15.75" customHeight="1" x14ac:dyDescent="0.3">
      <c r="A348" s="703"/>
      <c r="S348" s="1"/>
    </row>
    <row r="349" spans="1:19" ht="15.75" customHeight="1" x14ac:dyDescent="0.3">
      <c r="A349" s="703"/>
      <c r="S349" s="1"/>
    </row>
    <row r="350" spans="1:19" ht="15.75" customHeight="1" x14ac:dyDescent="0.3">
      <c r="A350" s="703"/>
      <c r="S350" s="1"/>
    </row>
    <row r="351" spans="1:19" ht="15.75" customHeight="1" x14ac:dyDescent="0.3">
      <c r="A351" s="703"/>
      <c r="S351" s="1"/>
    </row>
    <row r="352" spans="1:19" ht="15.75" customHeight="1" x14ac:dyDescent="0.3">
      <c r="A352" s="703"/>
      <c r="S352" s="1"/>
    </row>
    <row r="353" spans="1:19" ht="15.75" customHeight="1" x14ac:dyDescent="0.3">
      <c r="A353" s="703"/>
      <c r="S353" s="1"/>
    </row>
    <row r="354" spans="1:19" ht="15.75" customHeight="1" x14ac:dyDescent="0.3">
      <c r="A354" s="703"/>
      <c r="S354" s="1"/>
    </row>
    <row r="355" spans="1:19" ht="15.75" customHeight="1" x14ac:dyDescent="0.3">
      <c r="A355" s="703"/>
      <c r="S355" s="1"/>
    </row>
    <row r="356" spans="1:19" ht="15.75" customHeight="1" x14ac:dyDescent="0.3">
      <c r="A356" s="703"/>
      <c r="S356" s="1"/>
    </row>
    <row r="357" spans="1:19" ht="15.75" customHeight="1" x14ac:dyDescent="0.3">
      <c r="A357" s="703"/>
      <c r="S357" s="1"/>
    </row>
    <row r="358" spans="1:19" ht="15.75" customHeight="1" x14ac:dyDescent="0.3">
      <c r="A358" s="703"/>
      <c r="S358" s="1"/>
    </row>
    <row r="359" spans="1:19" ht="15.75" customHeight="1" x14ac:dyDescent="0.3">
      <c r="A359" s="703"/>
      <c r="S359" s="1"/>
    </row>
    <row r="360" spans="1:19" ht="15.75" customHeight="1" x14ac:dyDescent="0.3">
      <c r="A360" s="703"/>
      <c r="S360" s="1"/>
    </row>
    <row r="361" spans="1:19" ht="15.75" customHeight="1" x14ac:dyDescent="0.3">
      <c r="A361" s="703"/>
      <c r="S361" s="1"/>
    </row>
    <row r="362" spans="1:19" ht="15.75" customHeight="1" x14ac:dyDescent="0.3">
      <c r="A362" s="703"/>
      <c r="S362" s="1"/>
    </row>
    <row r="363" spans="1:19" ht="15.75" customHeight="1" x14ac:dyDescent="0.3">
      <c r="A363" s="703"/>
      <c r="S363" s="1"/>
    </row>
    <row r="364" spans="1:19" ht="15.75" customHeight="1" x14ac:dyDescent="0.3">
      <c r="A364" s="703"/>
      <c r="S364" s="1"/>
    </row>
    <row r="365" spans="1:19" ht="15.75" customHeight="1" x14ac:dyDescent="0.3">
      <c r="A365" s="703"/>
      <c r="S365" s="1"/>
    </row>
    <row r="366" spans="1:19" ht="15.75" customHeight="1" x14ac:dyDescent="0.3">
      <c r="A366" s="703"/>
      <c r="S366" s="1"/>
    </row>
    <row r="367" spans="1:19" ht="15.75" customHeight="1" x14ac:dyDescent="0.3">
      <c r="A367" s="703"/>
      <c r="S367" s="1"/>
    </row>
    <row r="368" spans="1:19" ht="15.75" customHeight="1" x14ac:dyDescent="0.3">
      <c r="A368" s="703"/>
      <c r="S368" s="1"/>
    </row>
    <row r="369" spans="1:19" ht="15.75" customHeight="1" x14ac:dyDescent="0.3">
      <c r="A369" s="703"/>
      <c r="S369" s="1"/>
    </row>
    <row r="370" spans="1:19" ht="15.75" customHeight="1" x14ac:dyDescent="0.3">
      <c r="A370" s="703"/>
      <c r="S370" s="1"/>
    </row>
    <row r="371" spans="1:19" ht="15.75" customHeight="1" x14ac:dyDescent="0.3">
      <c r="A371" s="703"/>
      <c r="S371" s="1"/>
    </row>
    <row r="372" spans="1:19" ht="15.75" customHeight="1" x14ac:dyDescent="0.3">
      <c r="A372" s="703"/>
      <c r="S372" s="1"/>
    </row>
    <row r="373" spans="1:19" ht="15.75" customHeight="1" x14ac:dyDescent="0.3">
      <c r="A373" s="703"/>
      <c r="S373" s="1"/>
    </row>
    <row r="374" spans="1:19" ht="15.75" customHeight="1" x14ac:dyDescent="0.3">
      <c r="A374" s="703"/>
      <c r="S374" s="1"/>
    </row>
    <row r="375" spans="1:19" ht="15.75" customHeight="1" x14ac:dyDescent="0.3">
      <c r="A375" s="703"/>
      <c r="S375" s="1"/>
    </row>
    <row r="376" spans="1:19" ht="15.75" customHeight="1" x14ac:dyDescent="0.3">
      <c r="A376" s="703"/>
      <c r="S376" s="1"/>
    </row>
    <row r="377" spans="1:19" ht="15.75" customHeight="1" x14ac:dyDescent="0.3">
      <c r="A377" s="703"/>
      <c r="S377" s="1"/>
    </row>
    <row r="378" spans="1:19" ht="15.75" customHeight="1" x14ac:dyDescent="0.3">
      <c r="A378" s="703"/>
      <c r="S378" s="1"/>
    </row>
    <row r="379" spans="1:19" ht="15.75" customHeight="1" x14ac:dyDescent="0.3">
      <c r="A379" s="703"/>
      <c r="S379" s="1"/>
    </row>
    <row r="380" spans="1:19" ht="15.75" customHeight="1" x14ac:dyDescent="0.3">
      <c r="A380" s="703"/>
      <c r="S380" s="1"/>
    </row>
    <row r="381" spans="1:19" ht="15.75" customHeight="1" x14ac:dyDescent="0.3">
      <c r="A381" s="703"/>
      <c r="S381" s="1"/>
    </row>
    <row r="382" spans="1:19" ht="15.75" customHeight="1" x14ac:dyDescent="0.3">
      <c r="A382" s="703"/>
      <c r="S382" s="1"/>
    </row>
    <row r="383" spans="1:19" ht="15.75" customHeight="1" x14ac:dyDescent="0.3">
      <c r="A383" s="703"/>
      <c r="S383" s="1"/>
    </row>
    <row r="384" spans="1:19" ht="15.75" customHeight="1" x14ac:dyDescent="0.3">
      <c r="A384" s="703"/>
      <c r="S384" s="1"/>
    </row>
    <row r="385" spans="1:19" ht="15.75" customHeight="1" x14ac:dyDescent="0.3">
      <c r="A385" s="703"/>
      <c r="S385" s="1"/>
    </row>
    <row r="386" spans="1:19" ht="15.75" customHeight="1" x14ac:dyDescent="0.3">
      <c r="A386" s="703"/>
      <c r="S386" s="1"/>
    </row>
    <row r="387" spans="1:19" ht="15.75" customHeight="1" x14ac:dyDescent="0.3">
      <c r="A387" s="703"/>
      <c r="S387" s="1"/>
    </row>
    <row r="388" spans="1:19" ht="15.75" customHeight="1" x14ac:dyDescent="0.3">
      <c r="A388" s="703"/>
      <c r="S388" s="1"/>
    </row>
    <row r="389" spans="1:19" ht="15.75" customHeight="1" x14ac:dyDescent="0.3">
      <c r="A389" s="703"/>
      <c r="S389" s="1"/>
    </row>
    <row r="390" spans="1:19" ht="15.75" customHeight="1" x14ac:dyDescent="0.3">
      <c r="A390" s="703"/>
      <c r="S390" s="1"/>
    </row>
    <row r="391" spans="1:19" ht="15.75" customHeight="1" x14ac:dyDescent="0.3">
      <c r="A391" s="703"/>
      <c r="S391" s="1"/>
    </row>
    <row r="392" spans="1:19" ht="15.75" customHeight="1" x14ac:dyDescent="0.3">
      <c r="A392" s="703"/>
      <c r="S392" s="1"/>
    </row>
    <row r="393" spans="1:19" ht="15.75" customHeight="1" x14ac:dyDescent="0.3">
      <c r="A393" s="703"/>
      <c r="S393" s="1"/>
    </row>
    <row r="394" spans="1:19" ht="15.75" customHeight="1" x14ac:dyDescent="0.3">
      <c r="A394" s="703"/>
      <c r="S394" s="1"/>
    </row>
    <row r="395" spans="1:19" ht="15.75" customHeight="1" x14ac:dyDescent="0.3">
      <c r="A395" s="703"/>
      <c r="S395" s="1"/>
    </row>
    <row r="396" spans="1:19" ht="15.75" customHeight="1" x14ac:dyDescent="0.3">
      <c r="A396" s="703"/>
      <c r="S396" s="1"/>
    </row>
    <row r="397" spans="1:19" ht="15.75" customHeight="1" x14ac:dyDescent="0.3">
      <c r="A397" s="703"/>
      <c r="S397" s="1"/>
    </row>
    <row r="398" spans="1:19" ht="15.75" customHeight="1" x14ac:dyDescent="0.3">
      <c r="A398" s="703"/>
      <c r="S398" s="1"/>
    </row>
    <row r="399" spans="1:19" ht="15.75" customHeight="1" x14ac:dyDescent="0.3">
      <c r="A399" s="703"/>
      <c r="S399" s="1"/>
    </row>
    <row r="400" spans="1:19" ht="15.75" customHeight="1" x14ac:dyDescent="0.3">
      <c r="A400" s="703"/>
      <c r="S400" s="1"/>
    </row>
    <row r="401" spans="1:19" ht="15.75" customHeight="1" x14ac:dyDescent="0.3">
      <c r="A401" s="703"/>
      <c r="S401" s="1"/>
    </row>
    <row r="402" spans="1:19" ht="15.75" customHeight="1" x14ac:dyDescent="0.3">
      <c r="A402" s="703"/>
      <c r="S402" s="1"/>
    </row>
    <row r="403" spans="1:19" ht="15.75" customHeight="1" x14ac:dyDescent="0.3">
      <c r="A403" s="703"/>
      <c r="S403" s="1"/>
    </row>
    <row r="404" spans="1:19" ht="15.75" customHeight="1" x14ac:dyDescent="0.3">
      <c r="A404" s="703"/>
      <c r="S404" s="1"/>
    </row>
    <row r="405" spans="1:19" ht="15.75" customHeight="1" x14ac:dyDescent="0.3">
      <c r="A405" s="703"/>
      <c r="S405" s="1"/>
    </row>
    <row r="406" spans="1:19" ht="15.75" customHeight="1" x14ac:dyDescent="0.3">
      <c r="A406" s="703"/>
      <c r="S406" s="1"/>
    </row>
    <row r="407" spans="1:19" ht="15.75" customHeight="1" x14ac:dyDescent="0.3">
      <c r="A407" s="703"/>
      <c r="S407" s="1"/>
    </row>
    <row r="408" spans="1:19" ht="15.75" customHeight="1" x14ac:dyDescent="0.3">
      <c r="A408" s="703"/>
      <c r="S408" s="1"/>
    </row>
    <row r="409" spans="1:19" ht="15.75" customHeight="1" x14ac:dyDescent="0.3">
      <c r="A409" s="703"/>
      <c r="S409" s="1"/>
    </row>
    <row r="410" spans="1:19" ht="15.75" customHeight="1" x14ac:dyDescent="0.3">
      <c r="A410" s="703"/>
      <c r="S410" s="1"/>
    </row>
    <row r="411" spans="1:19" ht="15.75" customHeight="1" x14ac:dyDescent="0.3">
      <c r="A411" s="703"/>
      <c r="S411" s="1"/>
    </row>
    <row r="412" spans="1:19" ht="15.75" customHeight="1" x14ac:dyDescent="0.3">
      <c r="A412" s="703"/>
      <c r="S412" s="1"/>
    </row>
    <row r="413" spans="1:19" ht="15.75" customHeight="1" x14ac:dyDescent="0.3">
      <c r="A413" s="703"/>
      <c r="S413" s="1"/>
    </row>
    <row r="414" spans="1:19" ht="15.75" customHeight="1" x14ac:dyDescent="0.3">
      <c r="A414" s="703"/>
      <c r="S414" s="1"/>
    </row>
    <row r="415" spans="1:19" ht="15.75" customHeight="1" x14ac:dyDescent="0.3">
      <c r="A415" s="703"/>
      <c r="S415" s="1"/>
    </row>
    <row r="416" spans="1:19" ht="15.75" customHeight="1" x14ac:dyDescent="0.3">
      <c r="A416" s="703"/>
      <c r="S416" s="1"/>
    </row>
    <row r="417" spans="1:19" ht="15.75" customHeight="1" x14ac:dyDescent="0.3">
      <c r="A417" s="703"/>
      <c r="S417" s="1"/>
    </row>
    <row r="418" spans="1:19" ht="15.75" customHeight="1" x14ac:dyDescent="0.3">
      <c r="A418" s="703"/>
      <c r="S418" s="1"/>
    </row>
    <row r="419" spans="1:19" ht="15.75" customHeight="1" x14ac:dyDescent="0.3">
      <c r="A419" s="703"/>
      <c r="S419" s="1"/>
    </row>
    <row r="420" spans="1:19" ht="15.75" customHeight="1" x14ac:dyDescent="0.3">
      <c r="A420" s="703"/>
      <c r="S420" s="1"/>
    </row>
    <row r="421" spans="1:19" ht="15.75" customHeight="1" x14ac:dyDescent="0.3">
      <c r="A421" s="703"/>
      <c r="S421" s="1"/>
    </row>
    <row r="422" spans="1:19" ht="15.75" customHeight="1" x14ac:dyDescent="0.3">
      <c r="A422" s="703"/>
      <c r="S422" s="1"/>
    </row>
    <row r="423" spans="1:19" ht="15.75" customHeight="1" x14ac:dyDescent="0.3">
      <c r="A423" s="703"/>
      <c r="S423" s="1"/>
    </row>
    <row r="424" spans="1:19" ht="15.75" customHeight="1" x14ac:dyDescent="0.3">
      <c r="A424" s="703"/>
      <c r="S424" s="1"/>
    </row>
    <row r="425" spans="1:19" ht="15.75" customHeight="1" x14ac:dyDescent="0.3">
      <c r="A425" s="703"/>
      <c r="S425" s="1"/>
    </row>
    <row r="426" spans="1:19" ht="15.75" customHeight="1" x14ac:dyDescent="0.3">
      <c r="A426" s="703"/>
      <c r="S426" s="1"/>
    </row>
    <row r="427" spans="1:19" ht="15.75" customHeight="1" x14ac:dyDescent="0.3">
      <c r="A427" s="703"/>
      <c r="S427" s="1"/>
    </row>
    <row r="428" spans="1:19" ht="15.75" customHeight="1" x14ac:dyDescent="0.3">
      <c r="A428" s="703"/>
      <c r="S428" s="1"/>
    </row>
    <row r="429" spans="1:19" ht="15.75" customHeight="1" x14ac:dyDescent="0.3">
      <c r="A429" s="703"/>
      <c r="S429" s="1"/>
    </row>
    <row r="430" spans="1:19" ht="15.75" customHeight="1" x14ac:dyDescent="0.3">
      <c r="A430" s="703"/>
      <c r="S430" s="1"/>
    </row>
    <row r="431" spans="1:19" ht="15.75" customHeight="1" x14ac:dyDescent="0.3">
      <c r="A431" s="703"/>
      <c r="S431" s="1"/>
    </row>
    <row r="432" spans="1:19" ht="15.75" customHeight="1" x14ac:dyDescent="0.3">
      <c r="A432" s="703"/>
      <c r="S432" s="1"/>
    </row>
    <row r="433" spans="1:19" ht="15.75" customHeight="1" x14ac:dyDescent="0.3">
      <c r="A433" s="703"/>
      <c r="S433" s="1"/>
    </row>
    <row r="434" spans="1:19" ht="15.75" customHeight="1" x14ac:dyDescent="0.3">
      <c r="A434" s="703"/>
      <c r="S434" s="1"/>
    </row>
    <row r="435" spans="1:19" ht="15.75" customHeight="1" x14ac:dyDescent="0.3">
      <c r="A435" s="703"/>
      <c r="S435" s="1"/>
    </row>
    <row r="436" spans="1:19" ht="15.75" customHeight="1" x14ac:dyDescent="0.3">
      <c r="A436" s="703"/>
      <c r="S436" s="1"/>
    </row>
    <row r="437" spans="1:19" ht="15.75" customHeight="1" x14ac:dyDescent="0.3">
      <c r="A437" s="703"/>
      <c r="S437" s="1"/>
    </row>
    <row r="438" spans="1:19" ht="15.75" customHeight="1" x14ac:dyDescent="0.3">
      <c r="A438" s="703"/>
      <c r="S438" s="1"/>
    </row>
    <row r="439" spans="1:19" ht="15.75" customHeight="1" x14ac:dyDescent="0.3">
      <c r="A439" s="703"/>
      <c r="S439" s="1"/>
    </row>
    <row r="440" spans="1:19" ht="15.75" customHeight="1" x14ac:dyDescent="0.3">
      <c r="A440" s="703"/>
      <c r="S440" s="1"/>
    </row>
    <row r="441" spans="1:19" ht="15.75" customHeight="1" x14ac:dyDescent="0.3">
      <c r="A441" s="703"/>
      <c r="S441" s="1"/>
    </row>
    <row r="442" spans="1:19" ht="15.75" customHeight="1" x14ac:dyDescent="0.3">
      <c r="A442" s="703"/>
      <c r="S442" s="1"/>
    </row>
    <row r="443" spans="1:19" ht="15.75" customHeight="1" x14ac:dyDescent="0.3">
      <c r="A443" s="703"/>
      <c r="S443" s="1"/>
    </row>
    <row r="444" spans="1:19" ht="15.75" customHeight="1" x14ac:dyDescent="0.3">
      <c r="A444" s="703"/>
      <c r="S444" s="1"/>
    </row>
    <row r="445" spans="1:19" ht="15.75" customHeight="1" x14ac:dyDescent="0.3">
      <c r="A445" s="703"/>
      <c r="S445" s="1"/>
    </row>
    <row r="446" spans="1:19" ht="15.75" customHeight="1" x14ac:dyDescent="0.3">
      <c r="A446" s="703"/>
      <c r="S446" s="1"/>
    </row>
    <row r="447" spans="1:19" ht="15.75" customHeight="1" x14ac:dyDescent="0.3">
      <c r="A447" s="703"/>
      <c r="S447" s="1"/>
    </row>
    <row r="448" spans="1:19" ht="15.75" customHeight="1" x14ac:dyDescent="0.3">
      <c r="A448" s="703"/>
      <c r="S448" s="1"/>
    </row>
    <row r="449" spans="1:19" ht="15.75" customHeight="1" x14ac:dyDescent="0.3">
      <c r="A449" s="703"/>
      <c r="S449" s="1"/>
    </row>
    <row r="450" spans="1:19" ht="15.75" customHeight="1" x14ac:dyDescent="0.3">
      <c r="A450" s="703"/>
      <c r="S450" s="1"/>
    </row>
    <row r="451" spans="1:19" ht="15.75" customHeight="1" x14ac:dyDescent="0.3">
      <c r="A451" s="703"/>
      <c r="S451" s="1"/>
    </row>
    <row r="452" spans="1:19" ht="15.75" customHeight="1" x14ac:dyDescent="0.3">
      <c r="A452" s="703"/>
      <c r="S452" s="1"/>
    </row>
    <row r="453" spans="1:19" ht="15.75" customHeight="1" x14ac:dyDescent="0.3">
      <c r="A453" s="703"/>
      <c r="S453" s="1"/>
    </row>
    <row r="454" spans="1:19" ht="15.75" customHeight="1" x14ac:dyDescent="0.3">
      <c r="A454" s="703"/>
      <c r="S454" s="1"/>
    </row>
    <row r="455" spans="1:19" ht="15.75" customHeight="1" x14ac:dyDescent="0.3">
      <c r="A455" s="703"/>
      <c r="S455" s="1"/>
    </row>
    <row r="456" spans="1:19" ht="15.75" customHeight="1" x14ac:dyDescent="0.3">
      <c r="A456" s="703"/>
      <c r="S456" s="1"/>
    </row>
    <row r="457" spans="1:19" ht="15.75" customHeight="1" x14ac:dyDescent="0.3">
      <c r="A457" s="703"/>
      <c r="S457" s="1"/>
    </row>
    <row r="458" spans="1:19" ht="15.75" customHeight="1" x14ac:dyDescent="0.3">
      <c r="A458" s="703"/>
      <c r="S458" s="1"/>
    </row>
    <row r="459" spans="1:19" ht="15.75" customHeight="1" x14ac:dyDescent="0.3">
      <c r="A459" s="703"/>
      <c r="S459" s="1"/>
    </row>
    <row r="460" spans="1:19" ht="15.75" customHeight="1" x14ac:dyDescent="0.3">
      <c r="A460" s="703"/>
      <c r="S460" s="1"/>
    </row>
    <row r="461" spans="1:19" ht="15.75" customHeight="1" x14ac:dyDescent="0.3">
      <c r="A461" s="703"/>
      <c r="S461" s="1"/>
    </row>
    <row r="462" spans="1:19" ht="15.75" customHeight="1" x14ac:dyDescent="0.3">
      <c r="A462" s="703"/>
      <c r="S462" s="1"/>
    </row>
    <row r="463" spans="1:19" ht="15.75" customHeight="1" x14ac:dyDescent="0.3">
      <c r="A463" s="703"/>
      <c r="S463" s="1"/>
    </row>
    <row r="464" spans="1:19" ht="15.75" customHeight="1" x14ac:dyDescent="0.3">
      <c r="A464" s="703"/>
      <c r="S464" s="1"/>
    </row>
    <row r="465" spans="1:19" ht="15.75" customHeight="1" x14ac:dyDescent="0.3">
      <c r="A465" s="703"/>
      <c r="S465" s="1"/>
    </row>
    <row r="466" spans="1:19" ht="15.75" customHeight="1" x14ac:dyDescent="0.3">
      <c r="A466" s="703"/>
      <c r="S466" s="1"/>
    </row>
    <row r="467" spans="1:19" ht="15.75" customHeight="1" x14ac:dyDescent="0.3">
      <c r="A467" s="703"/>
      <c r="S467" s="1"/>
    </row>
    <row r="468" spans="1:19" ht="15.75" customHeight="1" x14ac:dyDescent="0.3">
      <c r="A468" s="703"/>
      <c r="S468" s="1"/>
    </row>
    <row r="469" spans="1:19" ht="15.75" customHeight="1" x14ac:dyDescent="0.3">
      <c r="A469" s="703"/>
      <c r="S469" s="1"/>
    </row>
    <row r="470" spans="1:19" ht="15.75" customHeight="1" x14ac:dyDescent="0.3">
      <c r="A470" s="703"/>
      <c r="S470" s="1"/>
    </row>
    <row r="471" spans="1:19" ht="15.75" customHeight="1" x14ac:dyDescent="0.3">
      <c r="A471" s="703"/>
      <c r="S471" s="1"/>
    </row>
    <row r="472" spans="1:19" ht="15.75" customHeight="1" x14ac:dyDescent="0.3">
      <c r="A472" s="703"/>
      <c r="S472" s="1"/>
    </row>
    <row r="473" spans="1:19" ht="15.75" customHeight="1" x14ac:dyDescent="0.3">
      <c r="A473" s="703"/>
      <c r="S473" s="1"/>
    </row>
    <row r="474" spans="1:19" ht="15.75" customHeight="1" x14ac:dyDescent="0.3">
      <c r="A474" s="703"/>
      <c r="S474" s="1"/>
    </row>
    <row r="475" spans="1:19" ht="15.75" customHeight="1" x14ac:dyDescent="0.3">
      <c r="A475" s="703"/>
      <c r="S475" s="1"/>
    </row>
    <row r="476" spans="1:19" ht="15.75" customHeight="1" x14ac:dyDescent="0.3">
      <c r="A476" s="703"/>
      <c r="S476" s="1"/>
    </row>
    <row r="477" spans="1:19" ht="15.75" customHeight="1" x14ac:dyDescent="0.3">
      <c r="A477" s="703"/>
      <c r="S477" s="1"/>
    </row>
    <row r="478" spans="1:19" ht="15.75" customHeight="1" x14ac:dyDescent="0.3">
      <c r="A478" s="703"/>
      <c r="S478" s="1"/>
    </row>
    <row r="479" spans="1:19" ht="15.75" customHeight="1" x14ac:dyDescent="0.3">
      <c r="A479" s="703"/>
      <c r="S479" s="1"/>
    </row>
    <row r="480" spans="1:19" ht="15.75" customHeight="1" x14ac:dyDescent="0.3">
      <c r="A480" s="703"/>
      <c r="S480" s="1"/>
    </row>
    <row r="481" spans="1:19" ht="15.75" customHeight="1" x14ac:dyDescent="0.3">
      <c r="A481" s="703"/>
      <c r="S481" s="1"/>
    </row>
    <row r="482" spans="1:19" ht="15.75" customHeight="1" x14ac:dyDescent="0.3">
      <c r="A482" s="703"/>
      <c r="S482" s="1"/>
    </row>
    <row r="483" spans="1:19" ht="15.75" customHeight="1" x14ac:dyDescent="0.3">
      <c r="A483" s="703"/>
      <c r="S483" s="1"/>
    </row>
    <row r="484" spans="1:19" ht="15.75" customHeight="1" x14ac:dyDescent="0.3">
      <c r="A484" s="703"/>
      <c r="S484" s="1"/>
    </row>
    <row r="485" spans="1:19" ht="15.75" customHeight="1" x14ac:dyDescent="0.3">
      <c r="A485" s="703"/>
      <c r="S485" s="1"/>
    </row>
    <row r="486" spans="1:19" ht="15.75" customHeight="1" x14ac:dyDescent="0.3">
      <c r="A486" s="703"/>
      <c r="S486" s="1"/>
    </row>
    <row r="487" spans="1:19" ht="15.75" customHeight="1" x14ac:dyDescent="0.3">
      <c r="A487" s="703"/>
      <c r="S487" s="1"/>
    </row>
    <row r="488" spans="1:19" ht="15.75" customHeight="1" x14ac:dyDescent="0.3">
      <c r="A488" s="703"/>
      <c r="S488" s="1"/>
    </row>
    <row r="489" spans="1:19" ht="15.75" customHeight="1" x14ac:dyDescent="0.3">
      <c r="A489" s="703"/>
      <c r="S489" s="1"/>
    </row>
    <row r="490" spans="1:19" ht="15.75" customHeight="1" x14ac:dyDescent="0.3">
      <c r="A490" s="703"/>
      <c r="S490" s="1"/>
    </row>
    <row r="491" spans="1:19" ht="15.75" customHeight="1" x14ac:dyDescent="0.3">
      <c r="A491" s="703"/>
      <c r="S491" s="1"/>
    </row>
    <row r="492" spans="1:19" ht="15.75" customHeight="1" x14ac:dyDescent="0.3">
      <c r="A492" s="703"/>
      <c r="S492" s="1"/>
    </row>
    <row r="493" spans="1:19" ht="15.75" customHeight="1" x14ac:dyDescent="0.3">
      <c r="A493" s="703"/>
      <c r="S493" s="1"/>
    </row>
    <row r="494" spans="1:19" ht="15.75" customHeight="1" x14ac:dyDescent="0.3">
      <c r="A494" s="703"/>
      <c r="S494" s="1"/>
    </row>
    <row r="495" spans="1:19" ht="15.75" customHeight="1" x14ac:dyDescent="0.3">
      <c r="A495" s="703"/>
      <c r="S495" s="1"/>
    </row>
    <row r="496" spans="1:19" ht="15.75" customHeight="1" x14ac:dyDescent="0.3">
      <c r="A496" s="703"/>
      <c r="S496" s="1"/>
    </row>
    <row r="497" spans="1:19" ht="15.75" customHeight="1" x14ac:dyDescent="0.3">
      <c r="A497" s="703"/>
      <c r="S497" s="1"/>
    </row>
    <row r="498" spans="1:19" ht="15.75" customHeight="1" x14ac:dyDescent="0.3">
      <c r="A498" s="703"/>
      <c r="S498" s="1"/>
    </row>
    <row r="499" spans="1:19" ht="15.75" customHeight="1" x14ac:dyDescent="0.3">
      <c r="A499" s="703"/>
      <c r="S499" s="1"/>
    </row>
    <row r="500" spans="1:19" ht="15.75" customHeight="1" x14ac:dyDescent="0.3">
      <c r="A500" s="703"/>
      <c r="S500" s="1"/>
    </row>
    <row r="501" spans="1:19" ht="15.75" customHeight="1" x14ac:dyDescent="0.3">
      <c r="A501" s="703"/>
      <c r="S501" s="1"/>
    </row>
    <row r="502" spans="1:19" ht="15.75" customHeight="1" x14ac:dyDescent="0.3">
      <c r="A502" s="703"/>
      <c r="S502" s="1"/>
    </row>
    <row r="503" spans="1:19" ht="15.75" customHeight="1" x14ac:dyDescent="0.3">
      <c r="A503" s="703"/>
      <c r="S503" s="1"/>
    </row>
    <row r="504" spans="1:19" ht="15.75" customHeight="1" x14ac:dyDescent="0.3">
      <c r="A504" s="703"/>
      <c r="S504" s="1"/>
    </row>
    <row r="505" spans="1:19" ht="15.75" customHeight="1" x14ac:dyDescent="0.3">
      <c r="A505" s="703"/>
      <c r="S505" s="1"/>
    </row>
    <row r="506" spans="1:19" ht="15.75" customHeight="1" x14ac:dyDescent="0.3">
      <c r="A506" s="703"/>
      <c r="S506" s="1"/>
    </row>
    <row r="507" spans="1:19" ht="15.75" customHeight="1" x14ac:dyDescent="0.3">
      <c r="A507" s="703"/>
      <c r="S507" s="1"/>
    </row>
    <row r="508" spans="1:19" ht="15.75" customHeight="1" x14ac:dyDescent="0.3">
      <c r="A508" s="703"/>
      <c r="S508" s="1"/>
    </row>
    <row r="509" spans="1:19" ht="15.75" customHeight="1" x14ac:dyDescent="0.3">
      <c r="A509" s="703"/>
      <c r="S509" s="1"/>
    </row>
    <row r="510" spans="1:19" ht="15.75" customHeight="1" x14ac:dyDescent="0.3">
      <c r="A510" s="703"/>
      <c r="S510" s="1"/>
    </row>
    <row r="511" spans="1:19" ht="15.75" customHeight="1" x14ac:dyDescent="0.3">
      <c r="A511" s="703"/>
      <c r="S511" s="1"/>
    </row>
    <row r="512" spans="1:19" ht="15.75" customHeight="1" x14ac:dyDescent="0.3">
      <c r="A512" s="703"/>
      <c r="S512" s="1"/>
    </row>
    <row r="513" spans="1:19" ht="15.75" customHeight="1" x14ac:dyDescent="0.3">
      <c r="A513" s="703"/>
      <c r="S513" s="1"/>
    </row>
    <row r="514" spans="1:19" ht="15.75" customHeight="1" x14ac:dyDescent="0.3">
      <c r="A514" s="703"/>
      <c r="S514" s="1"/>
    </row>
    <row r="515" spans="1:19" ht="15.75" customHeight="1" x14ac:dyDescent="0.3">
      <c r="A515" s="703"/>
      <c r="S515" s="1"/>
    </row>
    <row r="516" spans="1:19" ht="15.75" customHeight="1" x14ac:dyDescent="0.3">
      <c r="A516" s="703"/>
      <c r="S516" s="1"/>
    </row>
    <row r="517" spans="1:19" ht="15.75" customHeight="1" x14ac:dyDescent="0.3">
      <c r="A517" s="703"/>
      <c r="S517" s="1"/>
    </row>
    <row r="518" spans="1:19" ht="15.75" customHeight="1" x14ac:dyDescent="0.3">
      <c r="A518" s="703"/>
      <c r="S518" s="1"/>
    </row>
    <row r="519" spans="1:19" ht="15.75" customHeight="1" x14ac:dyDescent="0.3">
      <c r="A519" s="703"/>
      <c r="S519" s="1"/>
    </row>
    <row r="520" spans="1:19" ht="15.75" customHeight="1" x14ac:dyDescent="0.3">
      <c r="A520" s="703"/>
      <c r="S520" s="1"/>
    </row>
    <row r="521" spans="1:19" ht="15.75" customHeight="1" x14ac:dyDescent="0.3">
      <c r="A521" s="703"/>
      <c r="S521" s="1"/>
    </row>
    <row r="522" spans="1:19" ht="15.75" customHeight="1" x14ac:dyDescent="0.3">
      <c r="A522" s="703"/>
      <c r="S522" s="1"/>
    </row>
    <row r="523" spans="1:19" ht="15.75" customHeight="1" x14ac:dyDescent="0.3">
      <c r="A523" s="703"/>
      <c r="S523" s="1"/>
    </row>
    <row r="524" spans="1:19" ht="15.75" customHeight="1" x14ac:dyDescent="0.3">
      <c r="A524" s="703"/>
      <c r="S524" s="1"/>
    </row>
    <row r="525" spans="1:19" ht="15.75" customHeight="1" x14ac:dyDescent="0.3">
      <c r="A525" s="703"/>
      <c r="S525" s="1"/>
    </row>
    <row r="526" spans="1:19" ht="15.75" customHeight="1" x14ac:dyDescent="0.3">
      <c r="A526" s="703"/>
      <c r="S526" s="1"/>
    </row>
    <row r="527" spans="1:19" ht="15.75" customHeight="1" x14ac:dyDescent="0.3">
      <c r="A527" s="703"/>
      <c r="S527" s="1"/>
    </row>
    <row r="528" spans="1:19" ht="15.75" customHeight="1" x14ac:dyDescent="0.3">
      <c r="A528" s="703"/>
      <c r="S528" s="1"/>
    </row>
    <row r="529" spans="1:19" ht="15.75" customHeight="1" x14ac:dyDescent="0.3">
      <c r="A529" s="703"/>
      <c r="S529" s="1"/>
    </row>
    <row r="530" spans="1:19" ht="15.75" customHeight="1" x14ac:dyDescent="0.3">
      <c r="A530" s="703"/>
      <c r="S530" s="1"/>
    </row>
    <row r="531" spans="1:19" ht="15.75" customHeight="1" x14ac:dyDescent="0.3">
      <c r="A531" s="703"/>
      <c r="S531" s="1"/>
    </row>
    <row r="532" spans="1:19" ht="15.75" customHeight="1" x14ac:dyDescent="0.3">
      <c r="A532" s="703"/>
      <c r="S532" s="1"/>
    </row>
    <row r="533" spans="1:19" ht="15.75" customHeight="1" x14ac:dyDescent="0.3">
      <c r="A533" s="703"/>
      <c r="S533" s="1"/>
    </row>
    <row r="534" spans="1:19" ht="15.75" customHeight="1" x14ac:dyDescent="0.3">
      <c r="A534" s="703"/>
      <c r="S534" s="1"/>
    </row>
    <row r="535" spans="1:19" ht="15.75" customHeight="1" x14ac:dyDescent="0.3">
      <c r="A535" s="703"/>
      <c r="S535" s="1"/>
    </row>
    <row r="536" spans="1:19" ht="15.75" customHeight="1" x14ac:dyDescent="0.3">
      <c r="A536" s="703"/>
      <c r="S536" s="1"/>
    </row>
    <row r="537" spans="1:19" ht="15.75" customHeight="1" x14ac:dyDescent="0.3">
      <c r="A537" s="703"/>
      <c r="S537" s="1"/>
    </row>
    <row r="538" spans="1:19" ht="15.75" customHeight="1" x14ac:dyDescent="0.3">
      <c r="A538" s="703"/>
      <c r="S538" s="1"/>
    </row>
    <row r="539" spans="1:19" ht="15.75" customHeight="1" x14ac:dyDescent="0.3">
      <c r="A539" s="703"/>
      <c r="S539" s="1"/>
    </row>
    <row r="540" spans="1:19" ht="15.75" customHeight="1" x14ac:dyDescent="0.3">
      <c r="A540" s="703"/>
      <c r="S540" s="1"/>
    </row>
    <row r="541" spans="1:19" ht="15.75" customHeight="1" x14ac:dyDescent="0.3">
      <c r="A541" s="703"/>
      <c r="S541" s="1"/>
    </row>
    <row r="542" spans="1:19" ht="15.75" customHeight="1" x14ac:dyDescent="0.3">
      <c r="A542" s="703"/>
      <c r="S542" s="1"/>
    </row>
    <row r="543" spans="1:19" ht="15.75" customHeight="1" x14ac:dyDescent="0.3">
      <c r="A543" s="703"/>
      <c r="S543" s="1"/>
    </row>
    <row r="544" spans="1:19" ht="15.75" customHeight="1" x14ac:dyDescent="0.3">
      <c r="A544" s="703"/>
      <c r="S544" s="1"/>
    </row>
    <row r="545" spans="1:19" ht="15.75" customHeight="1" x14ac:dyDescent="0.3">
      <c r="A545" s="703"/>
      <c r="S545" s="1"/>
    </row>
    <row r="546" spans="1:19" ht="15.75" customHeight="1" x14ac:dyDescent="0.3">
      <c r="A546" s="703"/>
      <c r="S546" s="1"/>
    </row>
    <row r="547" spans="1:19" ht="15.75" customHeight="1" x14ac:dyDescent="0.3">
      <c r="A547" s="703"/>
      <c r="S547" s="1"/>
    </row>
    <row r="548" spans="1:19" ht="15.75" customHeight="1" x14ac:dyDescent="0.3">
      <c r="A548" s="703"/>
      <c r="S548" s="1"/>
    </row>
    <row r="549" spans="1:19" ht="15.75" customHeight="1" x14ac:dyDescent="0.3">
      <c r="A549" s="703"/>
      <c r="S549" s="1"/>
    </row>
    <row r="550" spans="1:19" ht="15.75" customHeight="1" x14ac:dyDescent="0.3">
      <c r="A550" s="703"/>
      <c r="S550" s="1"/>
    </row>
    <row r="551" spans="1:19" ht="15.75" customHeight="1" x14ac:dyDescent="0.3">
      <c r="A551" s="703"/>
      <c r="S551" s="1"/>
    </row>
    <row r="552" spans="1:19" ht="15.75" customHeight="1" x14ac:dyDescent="0.3">
      <c r="A552" s="703"/>
      <c r="S552" s="1"/>
    </row>
    <row r="553" spans="1:19" ht="15.75" customHeight="1" x14ac:dyDescent="0.3">
      <c r="A553" s="703"/>
      <c r="S553" s="1"/>
    </row>
    <row r="554" spans="1:19" ht="15.75" customHeight="1" x14ac:dyDescent="0.3">
      <c r="A554" s="703"/>
      <c r="S554" s="1"/>
    </row>
    <row r="555" spans="1:19" ht="15.75" customHeight="1" x14ac:dyDescent="0.3">
      <c r="A555" s="703"/>
      <c r="S555" s="1"/>
    </row>
    <row r="556" spans="1:19" ht="15.75" customHeight="1" x14ac:dyDescent="0.3">
      <c r="A556" s="703"/>
      <c r="S556" s="1"/>
    </row>
    <row r="557" spans="1:19" ht="15.75" customHeight="1" x14ac:dyDescent="0.3">
      <c r="A557" s="703"/>
      <c r="S557" s="1"/>
    </row>
    <row r="558" spans="1:19" ht="15.75" customHeight="1" x14ac:dyDescent="0.3">
      <c r="A558" s="703"/>
      <c r="S558" s="1"/>
    </row>
    <row r="559" spans="1:19" ht="15.75" customHeight="1" x14ac:dyDescent="0.3">
      <c r="A559" s="703"/>
      <c r="S559" s="1"/>
    </row>
    <row r="560" spans="1:19" ht="15.75" customHeight="1" x14ac:dyDescent="0.3">
      <c r="A560" s="703"/>
      <c r="S560" s="1"/>
    </row>
    <row r="561" spans="1:19" ht="15.75" customHeight="1" x14ac:dyDescent="0.3">
      <c r="A561" s="703"/>
      <c r="S561" s="1"/>
    </row>
    <row r="562" spans="1:19" ht="15.75" customHeight="1" x14ac:dyDescent="0.3">
      <c r="A562" s="703"/>
      <c r="S562" s="1"/>
    </row>
    <row r="563" spans="1:19" ht="15.75" customHeight="1" x14ac:dyDescent="0.3">
      <c r="A563" s="703"/>
      <c r="S563" s="1"/>
    </row>
    <row r="564" spans="1:19" ht="15.75" customHeight="1" x14ac:dyDescent="0.3">
      <c r="A564" s="703"/>
      <c r="S564" s="1"/>
    </row>
    <row r="565" spans="1:19" ht="15.75" customHeight="1" x14ac:dyDescent="0.3">
      <c r="A565" s="703"/>
      <c r="S565" s="1"/>
    </row>
    <row r="566" spans="1:19" ht="15.75" customHeight="1" x14ac:dyDescent="0.3">
      <c r="A566" s="703"/>
      <c r="S566" s="1"/>
    </row>
    <row r="567" spans="1:19" ht="15.75" customHeight="1" x14ac:dyDescent="0.3">
      <c r="A567" s="703"/>
      <c r="S567" s="1"/>
    </row>
    <row r="568" spans="1:19" ht="15.75" customHeight="1" x14ac:dyDescent="0.3">
      <c r="A568" s="703"/>
      <c r="S568" s="1"/>
    </row>
    <row r="569" spans="1:19" ht="15.75" customHeight="1" x14ac:dyDescent="0.3">
      <c r="A569" s="703"/>
      <c r="S569" s="1"/>
    </row>
    <row r="570" spans="1:19" ht="15.75" customHeight="1" x14ac:dyDescent="0.3">
      <c r="A570" s="703"/>
      <c r="S570" s="1"/>
    </row>
    <row r="571" spans="1:19" ht="15.75" customHeight="1" x14ac:dyDescent="0.3">
      <c r="A571" s="703"/>
      <c r="S571" s="1"/>
    </row>
    <row r="572" spans="1:19" ht="15.75" customHeight="1" x14ac:dyDescent="0.3">
      <c r="A572" s="703"/>
      <c r="S572" s="1"/>
    </row>
    <row r="573" spans="1:19" ht="15.75" customHeight="1" x14ac:dyDescent="0.3">
      <c r="A573" s="703"/>
      <c r="S573" s="1"/>
    </row>
    <row r="574" spans="1:19" ht="15.75" customHeight="1" x14ac:dyDescent="0.3">
      <c r="A574" s="703"/>
      <c r="S574" s="1"/>
    </row>
    <row r="575" spans="1:19" ht="15.75" customHeight="1" x14ac:dyDescent="0.3">
      <c r="A575" s="703"/>
      <c r="S575" s="1"/>
    </row>
    <row r="576" spans="1:19" ht="15.75" customHeight="1" x14ac:dyDescent="0.3">
      <c r="A576" s="703"/>
      <c r="S576" s="1"/>
    </row>
    <row r="577" spans="1:19" ht="15.75" customHeight="1" x14ac:dyDescent="0.3">
      <c r="A577" s="703"/>
      <c r="S577" s="1"/>
    </row>
    <row r="578" spans="1:19" ht="15.75" customHeight="1" x14ac:dyDescent="0.3">
      <c r="A578" s="703"/>
      <c r="S578" s="1"/>
    </row>
    <row r="579" spans="1:19" ht="15.75" customHeight="1" x14ac:dyDescent="0.3">
      <c r="A579" s="703"/>
      <c r="S579" s="1"/>
    </row>
    <row r="580" spans="1:19" ht="15.75" customHeight="1" x14ac:dyDescent="0.3">
      <c r="A580" s="703"/>
      <c r="S580" s="1"/>
    </row>
    <row r="581" spans="1:19" ht="15.75" customHeight="1" x14ac:dyDescent="0.3">
      <c r="A581" s="703"/>
      <c r="S581" s="1"/>
    </row>
    <row r="582" spans="1:19" ht="15.75" customHeight="1" x14ac:dyDescent="0.3">
      <c r="A582" s="703"/>
      <c r="S582" s="1"/>
    </row>
    <row r="583" spans="1:19" ht="15.75" customHeight="1" x14ac:dyDescent="0.3">
      <c r="A583" s="703"/>
      <c r="S583" s="1"/>
    </row>
    <row r="584" spans="1:19" ht="15.75" customHeight="1" x14ac:dyDescent="0.3">
      <c r="A584" s="703"/>
      <c r="S584" s="1"/>
    </row>
    <row r="585" spans="1:19" ht="15.75" customHeight="1" x14ac:dyDescent="0.3">
      <c r="A585" s="703"/>
      <c r="S585" s="1"/>
    </row>
    <row r="586" spans="1:19" ht="15.75" customHeight="1" x14ac:dyDescent="0.3">
      <c r="A586" s="703"/>
      <c r="S586" s="1"/>
    </row>
    <row r="587" spans="1:19" ht="15.75" customHeight="1" x14ac:dyDescent="0.3">
      <c r="A587" s="703"/>
      <c r="S587" s="1"/>
    </row>
    <row r="588" spans="1:19" ht="15.75" customHeight="1" x14ac:dyDescent="0.3">
      <c r="A588" s="703"/>
      <c r="S588" s="1"/>
    </row>
    <row r="589" spans="1:19" ht="15.75" customHeight="1" x14ac:dyDescent="0.3">
      <c r="A589" s="703"/>
      <c r="S589" s="1"/>
    </row>
    <row r="590" spans="1:19" ht="15.75" customHeight="1" x14ac:dyDescent="0.3">
      <c r="A590" s="703"/>
      <c r="S590" s="1"/>
    </row>
    <row r="591" spans="1:19" ht="15.75" customHeight="1" x14ac:dyDescent="0.3">
      <c r="A591" s="703"/>
      <c r="S591" s="1"/>
    </row>
    <row r="592" spans="1:19" ht="15.75" customHeight="1" x14ac:dyDescent="0.3">
      <c r="A592" s="703"/>
      <c r="S592" s="1"/>
    </row>
    <row r="593" spans="1:19" ht="15.75" customHeight="1" x14ac:dyDescent="0.3">
      <c r="A593" s="703"/>
      <c r="S593" s="1"/>
    </row>
    <row r="594" spans="1:19" ht="15.75" customHeight="1" x14ac:dyDescent="0.3">
      <c r="A594" s="703"/>
      <c r="S594" s="1"/>
    </row>
    <row r="595" spans="1:19" ht="15.75" customHeight="1" x14ac:dyDescent="0.3">
      <c r="A595" s="703"/>
      <c r="S595" s="1"/>
    </row>
    <row r="596" spans="1:19" ht="15.75" customHeight="1" x14ac:dyDescent="0.3">
      <c r="A596" s="703"/>
      <c r="S596" s="1"/>
    </row>
    <row r="597" spans="1:19" ht="15.75" customHeight="1" x14ac:dyDescent="0.3">
      <c r="A597" s="703"/>
      <c r="S597" s="1"/>
    </row>
    <row r="598" spans="1:19" ht="15.75" customHeight="1" x14ac:dyDescent="0.3">
      <c r="A598" s="703"/>
      <c r="S598" s="1"/>
    </row>
    <row r="599" spans="1:19" ht="15.75" customHeight="1" x14ac:dyDescent="0.3">
      <c r="A599" s="703"/>
      <c r="S599" s="1"/>
    </row>
    <row r="600" spans="1:19" ht="15.75" customHeight="1" x14ac:dyDescent="0.3">
      <c r="A600" s="703"/>
      <c r="S600" s="1"/>
    </row>
    <row r="601" spans="1:19" ht="15.75" customHeight="1" x14ac:dyDescent="0.3">
      <c r="A601" s="703"/>
      <c r="S601" s="1"/>
    </row>
    <row r="602" spans="1:19" ht="15.75" customHeight="1" x14ac:dyDescent="0.3">
      <c r="A602" s="703"/>
      <c r="S602" s="1"/>
    </row>
    <row r="603" spans="1:19" ht="15.75" customHeight="1" x14ac:dyDescent="0.3">
      <c r="A603" s="703"/>
      <c r="S603" s="1"/>
    </row>
    <row r="604" spans="1:19" ht="15.75" customHeight="1" x14ac:dyDescent="0.3">
      <c r="A604" s="703"/>
      <c r="S604" s="1"/>
    </row>
    <row r="605" spans="1:19" ht="15.75" customHeight="1" x14ac:dyDescent="0.3">
      <c r="A605" s="703"/>
      <c r="S605" s="1"/>
    </row>
    <row r="606" spans="1:19" ht="15.75" customHeight="1" x14ac:dyDescent="0.3">
      <c r="A606" s="703"/>
      <c r="S606" s="1"/>
    </row>
    <row r="607" spans="1:19" ht="15.75" customHeight="1" x14ac:dyDescent="0.3">
      <c r="A607" s="703"/>
      <c r="S607" s="1"/>
    </row>
    <row r="608" spans="1:19" ht="15.75" customHeight="1" x14ac:dyDescent="0.3">
      <c r="A608" s="703"/>
      <c r="S608" s="1"/>
    </row>
    <row r="609" spans="1:19" ht="15.75" customHeight="1" x14ac:dyDescent="0.3">
      <c r="A609" s="703"/>
      <c r="S609" s="1"/>
    </row>
    <row r="610" spans="1:19" ht="15.75" customHeight="1" x14ac:dyDescent="0.3">
      <c r="A610" s="703"/>
      <c r="S610" s="1"/>
    </row>
    <row r="611" spans="1:19" ht="15.75" customHeight="1" x14ac:dyDescent="0.3">
      <c r="A611" s="703"/>
      <c r="S611" s="1"/>
    </row>
    <row r="612" spans="1:19" ht="15.75" customHeight="1" x14ac:dyDescent="0.3">
      <c r="A612" s="703"/>
      <c r="S612" s="1"/>
    </row>
    <row r="613" spans="1:19" ht="15.75" customHeight="1" x14ac:dyDescent="0.3">
      <c r="A613" s="703"/>
      <c r="S613" s="1"/>
    </row>
    <row r="614" spans="1:19" ht="15.75" customHeight="1" x14ac:dyDescent="0.3">
      <c r="A614" s="703"/>
      <c r="S614" s="1"/>
    </row>
    <row r="615" spans="1:19" ht="15.75" customHeight="1" x14ac:dyDescent="0.3">
      <c r="A615" s="703"/>
      <c r="S615" s="1"/>
    </row>
    <row r="616" spans="1:19" ht="15.75" customHeight="1" x14ac:dyDescent="0.3">
      <c r="A616" s="703"/>
      <c r="S616" s="1"/>
    </row>
    <row r="617" spans="1:19" ht="15.75" customHeight="1" x14ac:dyDescent="0.3">
      <c r="A617" s="703"/>
      <c r="S617" s="1"/>
    </row>
    <row r="618" spans="1:19" ht="15.75" customHeight="1" x14ac:dyDescent="0.3">
      <c r="A618" s="703"/>
      <c r="S618" s="1"/>
    </row>
    <row r="619" spans="1:19" ht="15.75" customHeight="1" x14ac:dyDescent="0.3">
      <c r="A619" s="703"/>
      <c r="S619" s="1"/>
    </row>
    <row r="620" spans="1:19" ht="15.75" customHeight="1" x14ac:dyDescent="0.3">
      <c r="A620" s="703"/>
      <c r="S620" s="1"/>
    </row>
    <row r="621" spans="1:19" ht="15.75" customHeight="1" x14ac:dyDescent="0.3">
      <c r="A621" s="703"/>
      <c r="S621" s="1"/>
    </row>
    <row r="622" spans="1:19" ht="15.75" customHeight="1" x14ac:dyDescent="0.3">
      <c r="A622" s="703"/>
      <c r="S622" s="1"/>
    </row>
    <row r="623" spans="1:19" ht="15.75" customHeight="1" x14ac:dyDescent="0.3">
      <c r="A623" s="703"/>
      <c r="S623" s="1"/>
    </row>
    <row r="624" spans="1:19" ht="15.75" customHeight="1" x14ac:dyDescent="0.3">
      <c r="A624" s="703"/>
      <c r="S624" s="1"/>
    </row>
    <row r="625" spans="1:19" ht="15.75" customHeight="1" x14ac:dyDescent="0.3">
      <c r="A625" s="703"/>
      <c r="S625" s="1"/>
    </row>
    <row r="626" spans="1:19" ht="15.75" customHeight="1" x14ac:dyDescent="0.3">
      <c r="A626" s="703"/>
      <c r="S626" s="1"/>
    </row>
    <row r="627" spans="1:19" ht="15.75" customHeight="1" x14ac:dyDescent="0.3">
      <c r="A627" s="703"/>
      <c r="S627" s="1"/>
    </row>
    <row r="628" spans="1:19" ht="15.75" customHeight="1" x14ac:dyDescent="0.3">
      <c r="A628" s="703"/>
      <c r="S628" s="1"/>
    </row>
    <row r="629" spans="1:19" ht="15.75" customHeight="1" x14ac:dyDescent="0.3">
      <c r="A629" s="703"/>
      <c r="S629" s="1"/>
    </row>
    <row r="630" spans="1:19" ht="15.75" customHeight="1" x14ac:dyDescent="0.3">
      <c r="A630" s="703"/>
      <c r="S630" s="1"/>
    </row>
    <row r="631" spans="1:19" ht="15.75" customHeight="1" x14ac:dyDescent="0.3">
      <c r="A631" s="703"/>
      <c r="S631" s="1"/>
    </row>
    <row r="632" spans="1:19" ht="15.75" customHeight="1" x14ac:dyDescent="0.3">
      <c r="A632" s="703"/>
      <c r="S632" s="1"/>
    </row>
    <row r="633" spans="1:19" ht="15.75" customHeight="1" x14ac:dyDescent="0.3">
      <c r="A633" s="703"/>
      <c r="S633" s="1"/>
    </row>
    <row r="634" spans="1:19" ht="15.75" customHeight="1" x14ac:dyDescent="0.3">
      <c r="A634" s="703"/>
      <c r="S634" s="1"/>
    </row>
    <row r="635" spans="1:19" ht="15.75" customHeight="1" x14ac:dyDescent="0.3">
      <c r="A635" s="703"/>
      <c r="S635" s="1"/>
    </row>
    <row r="636" spans="1:19" ht="15.75" customHeight="1" x14ac:dyDescent="0.3">
      <c r="A636" s="703"/>
      <c r="S636" s="1"/>
    </row>
    <row r="637" spans="1:19" ht="15.75" customHeight="1" x14ac:dyDescent="0.3">
      <c r="A637" s="703"/>
      <c r="S637" s="1"/>
    </row>
    <row r="638" spans="1:19" ht="15.75" customHeight="1" x14ac:dyDescent="0.3">
      <c r="A638" s="703"/>
      <c r="S638" s="1"/>
    </row>
    <row r="639" spans="1:19" ht="15.75" customHeight="1" x14ac:dyDescent="0.3">
      <c r="A639" s="703"/>
      <c r="S639" s="1"/>
    </row>
    <row r="640" spans="1:19" ht="15.75" customHeight="1" x14ac:dyDescent="0.3">
      <c r="A640" s="703"/>
      <c r="S640" s="1"/>
    </row>
    <row r="641" spans="1:19" ht="15.75" customHeight="1" x14ac:dyDescent="0.3">
      <c r="A641" s="703"/>
      <c r="S641" s="1"/>
    </row>
    <row r="642" spans="1:19" ht="15.75" customHeight="1" x14ac:dyDescent="0.3">
      <c r="A642" s="703"/>
      <c r="S642" s="1"/>
    </row>
    <row r="643" spans="1:19" ht="15.75" customHeight="1" x14ac:dyDescent="0.3">
      <c r="A643" s="703"/>
      <c r="S643" s="1"/>
    </row>
    <row r="644" spans="1:19" ht="15.75" customHeight="1" x14ac:dyDescent="0.3">
      <c r="A644" s="703"/>
      <c r="S644" s="1"/>
    </row>
    <row r="645" spans="1:19" ht="15.75" customHeight="1" x14ac:dyDescent="0.3">
      <c r="A645" s="703"/>
      <c r="S645" s="1"/>
    </row>
    <row r="646" spans="1:19" ht="15.75" customHeight="1" x14ac:dyDescent="0.3">
      <c r="A646" s="703"/>
      <c r="S646" s="1"/>
    </row>
    <row r="647" spans="1:19" ht="15.75" customHeight="1" x14ac:dyDescent="0.3">
      <c r="A647" s="703"/>
      <c r="S647" s="1"/>
    </row>
    <row r="648" spans="1:19" ht="15.75" customHeight="1" x14ac:dyDescent="0.3">
      <c r="A648" s="703"/>
      <c r="S648" s="1"/>
    </row>
    <row r="649" spans="1:19" ht="15.75" customHeight="1" x14ac:dyDescent="0.3">
      <c r="A649" s="703"/>
      <c r="S649" s="1"/>
    </row>
    <row r="650" spans="1:19" ht="15.75" customHeight="1" x14ac:dyDescent="0.3">
      <c r="A650" s="703"/>
      <c r="S650" s="1"/>
    </row>
    <row r="651" spans="1:19" ht="15.75" customHeight="1" x14ac:dyDescent="0.3">
      <c r="A651" s="703"/>
      <c r="S651" s="1"/>
    </row>
    <row r="652" spans="1:19" ht="15.75" customHeight="1" x14ac:dyDescent="0.3">
      <c r="A652" s="703"/>
      <c r="S652" s="1"/>
    </row>
    <row r="653" spans="1:19" ht="15.75" customHeight="1" x14ac:dyDescent="0.3">
      <c r="A653" s="703"/>
      <c r="S653" s="1"/>
    </row>
    <row r="654" spans="1:19" ht="15.75" customHeight="1" x14ac:dyDescent="0.3">
      <c r="A654" s="703"/>
      <c r="S654" s="1"/>
    </row>
    <row r="655" spans="1:19" ht="15.75" customHeight="1" x14ac:dyDescent="0.3">
      <c r="A655" s="703"/>
      <c r="S655" s="1"/>
    </row>
    <row r="656" spans="1:19" ht="15.75" customHeight="1" x14ac:dyDescent="0.3">
      <c r="A656" s="703"/>
      <c r="S656" s="1"/>
    </row>
    <row r="657" spans="1:19" ht="15.75" customHeight="1" x14ac:dyDescent="0.3">
      <c r="A657" s="703"/>
      <c r="S657" s="1"/>
    </row>
    <row r="658" spans="1:19" ht="15.75" customHeight="1" x14ac:dyDescent="0.3">
      <c r="A658" s="703"/>
      <c r="S658" s="1"/>
    </row>
    <row r="659" spans="1:19" ht="15.75" customHeight="1" x14ac:dyDescent="0.3">
      <c r="A659" s="703"/>
      <c r="S659" s="1"/>
    </row>
    <row r="660" spans="1:19" ht="15.75" customHeight="1" x14ac:dyDescent="0.3">
      <c r="A660" s="703"/>
      <c r="S660" s="1"/>
    </row>
    <row r="661" spans="1:19" ht="15.75" customHeight="1" x14ac:dyDescent="0.3">
      <c r="A661" s="703"/>
      <c r="S661" s="1"/>
    </row>
    <row r="662" spans="1:19" ht="15.75" customHeight="1" x14ac:dyDescent="0.3">
      <c r="A662" s="703"/>
      <c r="S662" s="1"/>
    </row>
    <row r="663" spans="1:19" ht="15.75" customHeight="1" x14ac:dyDescent="0.3">
      <c r="A663" s="703"/>
      <c r="S663" s="1"/>
    </row>
    <row r="664" spans="1:19" ht="15.75" customHeight="1" x14ac:dyDescent="0.3">
      <c r="A664" s="703"/>
      <c r="S664" s="1"/>
    </row>
    <row r="665" spans="1:19" ht="15.75" customHeight="1" x14ac:dyDescent="0.3">
      <c r="A665" s="703"/>
      <c r="S665" s="1"/>
    </row>
    <row r="666" spans="1:19" ht="15.75" customHeight="1" x14ac:dyDescent="0.3">
      <c r="A666" s="703"/>
      <c r="S666" s="1"/>
    </row>
    <row r="667" spans="1:19" ht="15.75" customHeight="1" x14ac:dyDescent="0.3">
      <c r="A667" s="703"/>
      <c r="S667" s="1"/>
    </row>
    <row r="668" spans="1:19" ht="15.75" customHeight="1" x14ac:dyDescent="0.3">
      <c r="A668" s="703"/>
      <c r="S668" s="1"/>
    </row>
    <row r="669" spans="1:19" ht="15.75" customHeight="1" x14ac:dyDescent="0.3">
      <c r="A669" s="703"/>
      <c r="S669" s="1"/>
    </row>
    <row r="670" spans="1:19" ht="15.75" customHeight="1" x14ac:dyDescent="0.3">
      <c r="A670" s="703"/>
      <c r="S670" s="1"/>
    </row>
    <row r="671" spans="1:19" ht="15.75" customHeight="1" x14ac:dyDescent="0.3">
      <c r="A671" s="703"/>
      <c r="S671" s="1"/>
    </row>
    <row r="672" spans="1:19" ht="15.75" customHeight="1" x14ac:dyDescent="0.3">
      <c r="A672" s="703"/>
      <c r="S672" s="1"/>
    </row>
    <row r="673" spans="1:19" ht="15.75" customHeight="1" x14ac:dyDescent="0.3">
      <c r="A673" s="703"/>
      <c r="S673" s="1"/>
    </row>
    <row r="674" spans="1:19" ht="15.75" customHeight="1" x14ac:dyDescent="0.3">
      <c r="A674" s="703"/>
      <c r="S674" s="1"/>
    </row>
    <row r="675" spans="1:19" ht="15.75" customHeight="1" x14ac:dyDescent="0.3">
      <c r="A675" s="703"/>
      <c r="S675" s="1"/>
    </row>
    <row r="676" spans="1:19" ht="15.75" customHeight="1" x14ac:dyDescent="0.3">
      <c r="A676" s="703"/>
      <c r="S676" s="1"/>
    </row>
    <row r="677" spans="1:19" ht="15.75" customHeight="1" x14ac:dyDescent="0.3">
      <c r="A677" s="703"/>
      <c r="S677" s="1"/>
    </row>
    <row r="678" spans="1:19" ht="15.75" customHeight="1" x14ac:dyDescent="0.3">
      <c r="A678" s="703"/>
      <c r="S678" s="1"/>
    </row>
    <row r="679" spans="1:19" ht="15.75" customHeight="1" x14ac:dyDescent="0.3">
      <c r="A679" s="703"/>
      <c r="S679" s="1"/>
    </row>
    <row r="680" spans="1:19" ht="15.75" customHeight="1" x14ac:dyDescent="0.3">
      <c r="A680" s="703"/>
      <c r="S680" s="1"/>
    </row>
    <row r="681" spans="1:19" ht="15.75" customHeight="1" x14ac:dyDescent="0.3">
      <c r="A681" s="703"/>
      <c r="S681" s="1"/>
    </row>
    <row r="682" spans="1:19" ht="15.75" customHeight="1" x14ac:dyDescent="0.3">
      <c r="A682" s="703"/>
      <c r="S682" s="1"/>
    </row>
    <row r="683" spans="1:19" ht="15.75" customHeight="1" x14ac:dyDescent="0.3">
      <c r="A683" s="703"/>
      <c r="S683" s="1"/>
    </row>
    <row r="684" spans="1:19" ht="15.75" customHeight="1" x14ac:dyDescent="0.3">
      <c r="A684" s="703"/>
      <c r="S684" s="1"/>
    </row>
    <row r="685" spans="1:19" ht="15.75" customHeight="1" x14ac:dyDescent="0.3">
      <c r="A685" s="703"/>
      <c r="S685" s="1"/>
    </row>
    <row r="686" spans="1:19" ht="15.75" customHeight="1" x14ac:dyDescent="0.3">
      <c r="A686" s="703"/>
      <c r="S686" s="1"/>
    </row>
    <row r="687" spans="1:19" ht="15.75" customHeight="1" x14ac:dyDescent="0.3">
      <c r="A687" s="703"/>
      <c r="S687" s="1"/>
    </row>
    <row r="688" spans="1:19" ht="15.75" customHeight="1" x14ac:dyDescent="0.3">
      <c r="A688" s="703"/>
      <c r="S688" s="1"/>
    </row>
    <row r="689" spans="1:19" ht="15.75" customHeight="1" x14ac:dyDescent="0.3">
      <c r="A689" s="703"/>
      <c r="S689" s="1"/>
    </row>
    <row r="690" spans="1:19" ht="15.75" customHeight="1" x14ac:dyDescent="0.3">
      <c r="A690" s="703"/>
      <c r="S690" s="1"/>
    </row>
    <row r="691" spans="1:19" ht="15.75" customHeight="1" x14ac:dyDescent="0.3">
      <c r="A691" s="703"/>
      <c r="S691" s="1"/>
    </row>
    <row r="692" spans="1:19" ht="15.75" customHeight="1" x14ac:dyDescent="0.3">
      <c r="A692" s="703"/>
      <c r="S692" s="1"/>
    </row>
    <row r="693" spans="1:19" ht="15.75" customHeight="1" x14ac:dyDescent="0.3">
      <c r="A693" s="703"/>
      <c r="S693" s="1"/>
    </row>
    <row r="694" spans="1:19" ht="15.75" customHeight="1" x14ac:dyDescent="0.3">
      <c r="A694" s="703"/>
      <c r="S694" s="1"/>
    </row>
    <row r="695" spans="1:19" ht="15.75" customHeight="1" x14ac:dyDescent="0.3">
      <c r="A695" s="703"/>
      <c r="S695" s="1"/>
    </row>
    <row r="696" spans="1:19" ht="15.75" customHeight="1" x14ac:dyDescent="0.3">
      <c r="A696" s="703"/>
      <c r="S696" s="1"/>
    </row>
    <row r="697" spans="1:19" ht="15.75" customHeight="1" x14ac:dyDescent="0.3">
      <c r="A697" s="703"/>
      <c r="S697" s="1"/>
    </row>
    <row r="698" spans="1:19" ht="15.75" customHeight="1" x14ac:dyDescent="0.3">
      <c r="A698" s="703"/>
      <c r="S698" s="1"/>
    </row>
    <row r="699" spans="1:19" ht="15.75" customHeight="1" x14ac:dyDescent="0.3">
      <c r="A699" s="703"/>
      <c r="S699" s="1"/>
    </row>
    <row r="700" spans="1:19" ht="15.75" customHeight="1" x14ac:dyDescent="0.3">
      <c r="A700" s="703"/>
      <c r="S700" s="1"/>
    </row>
    <row r="701" spans="1:19" ht="15.75" customHeight="1" x14ac:dyDescent="0.3">
      <c r="A701" s="703"/>
      <c r="S701" s="1"/>
    </row>
    <row r="702" spans="1:19" ht="15.75" customHeight="1" x14ac:dyDescent="0.3">
      <c r="A702" s="703"/>
      <c r="S702" s="1"/>
    </row>
    <row r="703" spans="1:19" ht="15.75" customHeight="1" x14ac:dyDescent="0.3">
      <c r="A703" s="703"/>
      <c r="S703" s="1"/>
    </row>
    <row r="704" spans="1:19" ht="15.75" customHeight="1" x14ac:dyDescent="0.3">
      <c r="A704" s="703"/>
      <c r="S704" s="1"/>
    </row>
    <row r="705" spans="1:19" ht="15.75" customHeight="1" x14ac:dyDescent="0.3">
      <c r="A705" s="703"/>
      <c r="S705" s="1"/>
    </row>
    <row r="706" spans="1:19" ht="15.75" customHeight="1" x14ac:dyDescent="0.3">
      <c r="A706" s="703"/>
      <c r="S706" s="1"/>
    </row>
    <row r="707" spans="1:19" ht="15.75" customHeight="1" x14ac:dyDescent="0.3">
      <c r="A707" s="703"/>
      <c r="S707" s="1"/>
    </row>
    <row r="708" spans="1:19" ht="15.75" customHeight="1" x14ac:dyDescent="0.3">
      <c r="A708" s="703"/>
      <c r="S708" s="1"/>
    </row>
    <row r="709" spans="1:19" ht="15.75" customHeight="1" x14ac:dyDescent="0.3">
      <c r="A709" s="703"/>
      <c r="S709" s="1"/>
    </row>
    <row r="710" spans="1:19" ht="15.75" customHeight="1" x14ac:dyDescent="0.3">
      <c r="A710" s="703"/>
      <c r="S710" s="1"/>
    </row>
    <row r="711" spans="1:19" ht="15.75" customHeight="1" x14ac:dyDescent="0.3">
      <c r="A711" s="703"/>
      <c r="S711" s="1"/>
    </row>
    <row r="712" spans="1:19" ht="15.75" customHeight="1" x14ac:dyDescent="0.3">
      <c r="A712" s="703"/>
      <c r="S712" s="1"/>
    </row>
    <row r="713" spans="1:19" ht="15.75" customHeight="1" x14ac:dyDescent="0.3">
      <c r="A713" s="703"/>
      <c r="S713" s="1"/>
    </row>
    <row r="714" spans="1:19" ht="15.75" customHeight="1" x14ac:dyDescent="0.3">
      <c r="A714" s="703"/>
      <c r="S714" s="1"/>
    </row>
    <row r="715" spans="1:19" ht="15.75" customHeight="1" x14ac:dyDescent="0.3">
      <c r="A715" s="703"/>
      <c r="S715" s="1"/>
    </row>
    <row r="716" spans="1:19" ht="15.75" customHeight="1" x14ac:dyDescent="0.3">
      <c r="A716" s="703"/>
      <c r="S716" s="1"/>
    </row>
    <row r="717" spans="1:19" ht="15.75" customHeight="1" x14ac:dyDescent="0.3">
      <c r="A717" s="703"/>
      <c r="S717" s="1"/>
    </row>
    <row r="718" spans="1:19" ht="15.75" customHeight="1" x14ac:dyDescent="0.3">
      <c r="A718" s="703"/>
      <c r="S718" s="1"/>
    </row>
    <row r="719" spans="1:19" ht="15.75" customHeight="1" x14ac:dyDescent="0.3">
      <c r="A719" s="703"/>
      <c r="S719" s="1"/>
    </row>
    <row r="720" spans="1:19" ht="15.75" customHeight="1" x14ac:dyDescent="0.3">
      <c r="A720" s="703"/>
      <c r="S720" s="1"/>
    </row>
    <row r="721" spans="1:19" ht="15.75" customHeight="1" x14ac:dyDescent="0.3">
      <c r="A721" s="703"/>
      <c r="S721" s="1"/>
    </row>
    <row r="722" spans="1:19" ht="15.75" customHeight="1" x14ac:dyDescent="0.3">
      <c r="A722" s="703"/>
      <c r="S722" s="1"/>
    </row>
    <row r="723" spans="1:19" ht="15.75" customHeight="1" x14ac:dyDescent="0.3">
      <c r="A723" s="703"/>
      <c r="S723" s="1"/>
    </row>
    <row r="724" spans="1:19" ht="15.75" customHeight="1" x14ac:dyDescent="0.3">
      <c r="A724" s="703"/>
      <c r="S724" s="1"/>
    </row>
    <row r="725" spans="1:19" ht="15.75" customHeight="1" x14ac:dyDescent="0.3">
      <c r="A725" s="703"/>
      <c r="S725" s="1"/>
    </row>
    <row r="726" spans="1:19" ht="15.75" customHeight="1" x14ac:dyDescent="0.3">
      <c r="A726" s="703"/>
      <c r="S726" s="1"/>
    </row>
    <row r="727" spans="1:19" ht="15.75" customHeight="1" x14ac:dyDescent="0.3">
      <c r="A727" s="703"/>
      <c r="S727" s="1"/>
    </row>
    <row r="728" spans="1:19" ht="15.75" customHeight="1" x14ac:dyDescent="0.3">
      <c r="A728" s="703"/>
      <c r="S728" s="1"/>
    </row>
    <row r="729" spans="1:19" ht="15.75" customHeight="1" x14ac:dyDescent="0.3">
      <c r="A729" s="703"/>
      <c r="S729" s="1"/>
    </row>
    <row r="730" spans="1:19" ht="15.75" customHeight="1" x14ac:dyDescent="0.3">
      <c r="A730" s="703"/>
      <c r="S730" s="1"/>
    </row>
    <row r="731" spans="1:19" ht="15.75" customHeight="1" x14ac:dyDescent="0.3">
      <c r="A731" s="703"/>
      <c r="S731" s="1"/>
    </row>
    <row r="732" spans="1:19" ht="15.75" customHeight="1" x14ac:dyDescent="0.3">
      <c r="A732" s="703"/>
      <c r="S732" s="1"/>
    </row>
    <row r="733" spans="1:19" ht="15.75" customHeight="1" x14ac:dyDescent="0.3">
      <c r="A733" s="703"/>
      <c r="S733" s="1"/>
    </row>
    <row r="734" spans="1:19" ht="15.75" customHeight="1" x14ac:dyDescent="0.3">
      <c r="A734" s="703"/>
      <c r="S734" s="1"/>
    </row>
    <row r="735" spans="1:19" ht="15.75" customHeight="1" x14ac:dyDescent="0.3">
      <c r="A735" s="703"/>
      <c r="S735" s="1"/>
    </row>
    <row r="736" spans="1:19" ht="15.75" customHeight="1" x14ac:dyDescent="0.3">
      <c r="A736" s="703"/>
      <c r="S736" s="1"/>
    </row>
    <row r="737" spans="1:19" ht="15.75" customHeight="1" x14ac:dyDescent="0.3">
      <c r="A737" s="703"/>
      <c r="S737" s="1"/>
    </row>
    <row r="738" spans="1:19" ht="15.75" customHeight="1" x14ac:dyDescent="0.3">
      <c r="A738" s="703"/>
      <c r="S738" s="1"/>
    </row>
    <row r="739" spans="1:19" ht="15.75" customHeight="1" x14ac:dyDescent="0.3">
      <c r="A739" s="703"/>
      <c r="S739" s="1"/>
    </row>
    <row r="740" spans="1:19" ht="15.75" customHeight="1" x14ac:dyDescent="0.3">
      <c r="A740" s="703"/>
      <c r="S740" s="1"/>
    </row>
    <row r="741" spans="1:19" ht="15.75" customHeight="1" x14ac:dyDescent="0.3">
      <c r="A741" s="703"/>
      <c r="S741" s="1"/>
    </row>
    <row r="742" spans="1:19" ht="15.75" customHeight="1" x14ac:dyDescent="0.3">
      <c r="A742" s="703"/>
      <c r="S742" s="1"/>
    </row>
    <row r="743" spans="1:19" ht="15.75" customHeight="1" x14ac:dyDescent="0.3">
      <c r="A743" s="703"/>
      <c r="S743" s="1"/>
    </row>
    <row r="744" spans="1:19" ht="15.75" customHeight="1" x14ac:dyDescent="0.3">
      <c r="A744" s="703"/>
      <c r="S744" s="1"/>
    </row>
    <row r="745" spans="1:19" ht="15.75" customHeight="1" x14ac:dyDescent="0.3">
      <c r="A745" s="703"/>
      <c r="S745" s="1"/>
    </row>
    <row r="746" spans="1:19" ht="15.75" customHeight="1" x14ac:dyDescent="0.3">
      <c r="A746" s="703"/>
      <c r="S746" s="1"/>
    </row>
    <row r="747" spans="1:19" ht="15.75" customHeight="1" x14ac:dyDescent="0.3">
      <c r="A747" s="703"/>
      <c r="S747" s="1"/>
    </row>
    <row r="748" spans="1:19" ht="15.75" customHeight="1" x14ac:dyDescent="0.3">
      <c r="A748" s="703"/>
      <c r="S748" s="1"/>
    </row>
    <row r="749" spans="1:19" ht="15.75" customHeight="1" x14ac:dyDescent="0.3">
      <c r="A749" s="703"/>
      <c r="S749" s="1"/>
    </row>
    <row r="750" spans="1:19" ht="15.75" customHeight="1" x14ac:dyDescent="0.3">
      <c r="A750" s="703"/>
      <c r="S750" s="1"/>
    </row>
    <row r="751" spans="1:19" ht="15.75" customHeight="1" x14ac:dyDescent="0.3">
      <c r="A751" s="703"/>
      <c r="S751" s="1"/>
    </row>
    <row r="752" spans="1:19" ht="15.75" customHeight="1" x14ac:dyDescent="0.3">
      <c r="A752" s="703"/>
      <c r="S752" s="1"/>
    </row>
    <row r="753" spans="1:19" ht="15.75" customHeight="1" x14ac:dyDescent="0.3">
      <c r="A753" s="703"/>
      <c r="S753" s="1"/>
    </row>
    <row r="754" spans="1:19" ht="15.75" customHeight="1" x14ac:dyDescent="0.3">
      <c r="A754" s="703"/>
      <c r="S754" s="1"/>
    </row>
    <row r="755" spans="1:19" ht="15.75" customHeight="1" x14ac:dyDescent="0.3">
      <c r="A755" s="703"/>
      <c r="S755" s="1"/>
    </row>
    <row r="756" spans="1:19" ht="15.75" customHeight="1" x14ac:dyDescent="0.3">
      <c r="A756" s="703"/>
      <c r="S756" s="1"/>
    </row>
    <row r="757" spans="1:19" ht="15.75" customHeight="1" x14ac:dyDescent="0.3">
      <c r="A757" s="703"/>
      <c r="S757" s="1"/>
    </row>
    <row r="758" spans="1:19" ht="15.75" customHeight="1" x14ac:dyDescent="0.3">
      <c r="A758" s="703"/>
      <c r="S758" s="1"/>
    </row>
    <row r="759" spans="1:19" ht="15.75" customHeight="1" x14ac:dyDescent="0.3">
      <c r="A759" s="703"/>
      <c r="S759" s="1"/>
    </row>
    <row r="760" spans="1:19" ht="15.75" customHeight="1" x14ac:dyDescent="0.3">
      <c r="A760" s="703"/>
      <c r="S760" s="1"/>
    </row>
    <row r="761" spans="1:19" ht="15.75" customHeight="1" x14ac:dyDescent="0.3">
      <c r="A761" s="703"/>
      <c r="S761" s="1"/>
    </row>
    <row r="762" spans="1:19" ht="15.75" customHeight="1" x14ac:dyDescent="0.3">
      <c r="A762" s="703"/>
      <c r="S762" s="1"/>
    </row>
    <row r="763" spans="1:19" ht="15.75" customHeight="1" x14ac:dyDescent="0.3">
      <c r="A763" s="703"/>
      <c r="S763" s="1"/>
    </row>
    <row r="764" spans="1:19" ht="15.75" customHeight="1" x14ac:dyDescent="0.3">
      <c r="A764" s="703"/>
      <c r="S764" s="1"/>
    </row>
    <row r="765" spans="1:19" ht="15.75" customHeight="1" x14ac:dyDescent="0.3">
      <c r="A765" s="703"/>
      <c r="S765" s="1"/>
    </row>
    <row r="766" spans="1:19" ht="15.75" customHeight="1" x14ac:dyDescent="0.3">
      <c r="A766" s="703"/>
      <c r="S766" s="1"/>
    </row>
    <row r="767" spans="1:19" ht="15.75" customHeight="1" x14ac:dyDescent="0.3">
      <c r="A767" s="703"/>
      <c r="S767" s="1"/>
    </row>
    <row r="768" spans="1:19" ht="15.75" customHeight="1" x14ac:dyDescent="0.3">
      <c r="A768" s="703"/>
      <c r="S768" s="1"/>
    </row>
    <row r="769" spans="1:19" ht="15.75" customHeight="1" x14ac:dyDescent="0.3">
      <c r="A769" s="703"/>
      <c r="S769" s="1"/>
    </row>
    <row r="770" spans="1:19" ht="15.75" customHeight="1" x14ac:dyDescent="0.3">
      <c r="A770" s="703"/>
      <c r="S770" s="1"/>
    </row>
    <row r="771" spans="1:19" ht="15.75" customHeight="1" x14ac:dyDescent="0.3">
      <c r="A771" s="703"/>
      <c r="S771" s="1"/>
    </row>
    <row r="772" spans="1:19" ht="15.75" customHeight="1" x14ac:dyDescent="0.3">
      <c r="A772" s="703"/>
      <c r="S772" s="1"/>
    </row>
    <row r="773" spans="1:19" ht="15.75" customHeight="1" x14ac:dyDescent="0.3">
      <c r="A773" s="703"/>
      <c r="S773" s="1"/>
    </row>
    <row r="774" spans="1:19" ht="15.75" customHeight="1" x14ac:dyDescent="0.3">
      <c r="A774" s="703"/>
      <c r="S774" s="1"/>
    </row>
    <row r="775" spans="1:19" ht="15.75" customHeight="1" x14ac:dyDescent="0.3">
      <c r="A775" s="703"/>
      <c r="S775" s="1"/>
    </row>
    <row r="776" spans="1:19" ht="15.75" customHeight="1" x14ac:dyDescent="0.3">
      <c r="A776" s="703"/>
      <c r="S776" s="1"/>
    </row>
    <row r="777" spans="1:19" ht="15.75" customHeight="1" x14ac:dyDescent="0.3">
      <c r="A777" s="703"/>
      <c r="S777" s="1"/>
    </row>
    <row r="778" spans="1:19" ht="15.75" customHeight="1" x14ac:dyDescent="0.3">
      <c r="A778" s="703"/>
      <c r="S778" s="1"/>
    </row>
    <row r="779" spans="1:19" ht="15.75" customHeight="1" x14ac:dyDescent="0.3">
      <c r="A779" s="703"/>
      <c r="S779" s="1"/>
    </row>
    <row r="780" spans="1:19" ht="15.75" customHeight="1" x14ac:dyDescent="0.3">
      <c r="A780" s="703"/>
      <c r="S780" s="1"/>
    </row>
    <row r="781" spans="1:19" ht="15.75" customHeight="1" x14ac:dyDescent="0.3">
      <c r="A781" s="703"/>
      <c r="S781" s="1"/>
    </row>
    <row r="782" spans="1:19" ht="15.75" customHeight="1" x14ac:dyDescent="0.3">
      <c r="A782" s="703"/>
      <c r="S782" s="1"/>
    </row>
    <row r="783" spans="1:19" ht="15.75" customHeight="1" x14ac:dyDescent="0.3">
      <c r="A783" s="703"/>
      <c r="S783" s="1"/>
    </row>
    <row r="784" spans="1:19" ht="15.75" customHeight="1" x14ac:dyDescent="0.3">
      <c r="A784" s="703"/>
      <c r="S784" s="1"/>
    </row>
    <row r="785" spans="1:19" ht="15.75" customHeight="1" x14ac:dyDescent="0.3">
      <c r="A785" s="703"/>
      <c r="S785" s="1"/>
    </row>
    <row r="786" spans="1:19" ht="15.75" customHeight="1" x14ac:dyDescent="0.3">
      <c r="A786" s="703"/>
      <c r="S786" s="1"/>
    </row>
    <row r="787" spans="1:19" ht="15.75" customHeight="1" x14ac:dyDescent="0.3">
      <c r="A787" s="703"/>
      <c r="S787" s="1"/>
    </row>
    <row r="788" spans="1:19" ht="15.75" customHeight="1" x14ac:dyDescent="0.3">
      <c r="A788" s="703"/>
      <c r="S788" s="1"/>
    </row>
    <row r="789" spans="1:19" ht="15.75" customHeight="1" x14ac:dyDescent="0.3">
      <c r="A789" s="703"/>
      <c r="S789" s="1"/>
    </row>
    <row r="790" spans="1:19" ht="15.75" customHeight="1" x14ac:dyDescent="0.3">
      <c r="A790" s="703"/>
      <c r="S790" s="1"/>
    </row>
    <row r="791" spans="1:19" ht="15.75" customHeight="1" x14ac:dyDescent="0.3">
      <c r="A791" s="703"/>
      <c r="S791" s="1"/>
    </row>
    <row r="792" spans="1:19" ht="15.75" customHeight="1" x14ac:dyDescent="0.3">
      <c r="A792" s="703"/>
      <c r="S792" s="1"/>
    </row>
    <row r="793" spans="1:19" ht="15.75" customHeight="1" x14ac:dyDescent="0.3">
      <c r="A793" s="703"/>
      <c r="S793" s="1"/>
    </row>
    <row r="794" spans="1:19" ht="15.75" customHeight="1" x14ac:dyDescent="0.3">
      <c r="A794" s="703"/>
      <c r="S794" s="1"/>
    </row>
    <row r="795" spans="1:19" ht="15.75" customHeight="1" x14ac:dyDescent="0.3">
      <c r="A795" s="703"/>
      <c r="S795" s="1"/>
    </row>
    <row r="796" spans="1:19" ht="15.75" customHeight="1" x14ac:dyDescent="0.3">
      <c r="A796" s="703"/>
      <c r="S796" s="1"/>
    </row>
    <row r="797" spans="1:19" ht="15.75" customHeight="1" x14ac:dyDescent="0.3">
      <c r="A797" s="703"/>
      <c r="S797" s="1"/>
    </row>
    <row r="798" spans="1:19" ht="15.75" customHeight="1" x14ac:dyDescent="0.3">
      <c r="A798" s="703"/>
      <c r="S798" s="1"/>
    </row>
    <row r="799" spans="1:19" ht="15.75" customHeight="1" x14ac:dyDescent="0.3">
      <c r="A799" s="703"/>
      <c r="S799" s="1"/>
    </row>
    <row r="800" spans="1:19" ht="15.75" customHeight="1" x14ac:dyDescent="0.3">
      <c r="A800" s="703"/>
      <c r="S800" s="1"/>
    </row>
    <row r="801" spans="1:19" ht="15.75" customHeight="1" x14ac:dyDescent="0.3">
      <c r="A801" s="703"/>
      <c r="S801" s="1"/>
    </row>
    <row r="802" spans="1:19" ht="15.75" customHeight="1" x14ac:dyDescent="0.3">
      <c r="A802" s="703"/>
      <c r="S802" s="1"/>
    </row>
    <row r="803" spans="1:19" ht="15.75" customHeight="1" x14ac:dyDescent="0.3">
      <c r="A803" s="703"/>
      <c r="S803" s="1"/>
    </row>
    <row r="804" spans="1:19" ht="15.75" customHeight="1" x14ac:dyDescent="0.3">
      <c r="A804" s="703"/>
      <c r="S804" s="1"/>
    </row>
    <row r="805" spans="1:19" ht="15.75" customHeight="1" x14ac:dyDescent="0.3">
      <c r="A805" s="703"/>
      <c r="S805" s="1"/>
    </row>
    <row r="806" spans="1:19" ht="15.75" customHeight="1" x14ac:dyDescent="0.3">
      <c r="A806" s="703"/>
      <c r="S806" s="1"/>
    </row>
    <row r="807" spans="1:19" ht="15.75" customHeight="1" x14ac:dyDescent="0.3">
      <c r="A807" s="703"/>
      <c r="S807" s="1"/>
    </row>
    <row r="808" spans="1:19" ht="15.75" customHeight="1" x14ac:dyDescent="0.3">
      <c r="A808" s="703"/>
      <c r="S808" s="1"/>
    </row>
    <row r="809" spans="1:19" ht="15.75" customHeight="1" x14ac:dyDescent="0.3">
      <c r="A809" s="703"/>
      <c r="S809" s="1"/>
    </row>
    <row r="810" spans="1:19" ht="15.75" customHeight="1" x14ac:dyDescent="0.3">
      <c r="A810" s="703"/>
      <c r="S810" s="1"/>
    </row>
    <row r="811" spans="1:19" ht="15.75" customHeight="1" x14ac:dyDescent="0.3">
      <c r="A811" s="703"/>
      <c r="S811" s="1"/>
    </row>
    <row r="812" spans="1:19" ht="15.75" customHeight="1" x14ac:dyDescent="0.3">
      <c r="A812" s="703"/>
      <c r="S812" s="1"/>
    </row>
    <row r="813" spans="1:19" ht="15.75" customHeight="1" x14ac:dyDescent="0.3">
      <c r="A813" s="703"/>
      <c r="S813" s="1"/>
    </row>
    <row r="814" spans="1:19" ht="15.75" customHeight="1" x14ac:dyDescent="0.3">
      <c r="A814" s="703"/>
      <c r="S814" s="1"/>
    </row>
    <row r="815" spans="1:19" ht="15.75" customHeight="1" x14ac:dyDescent="0.3">
      <c r="A815" s="703"/>
      <c r="S815" s="1"/>
    </row>
    <row r="816" spans="1:19" ht="15.75" customHeight="1" x14ac:dyDescent="0.3">
      <c r="A816" s="703"/>
      <c r="S816" s="1"/>
    </row>
    <row r="817" spans="1:19" ht="15.75" customHeight="1" x14ac:dyDescent="0.3">
      <c r="A817" s="703"/>
      <c r="S817" s="1"/>
    </row>
    <row r="818" spans="1:19" ht="15.75" customHeight="1" x14ac:dyDescent="0.3">
      <c r="A818" s="703"/>
      <c r="S818" s="1"/>
    </row>
    <row r="819" spans="1:19" ht="15.75" customHeight="1" x14ac:dyDescent="0.3">
      <c r="A819" s="703"/>
      <c r="S819" s="1"/>
    </row>
    <row r="820" spans="1:19" ht="15.75" customHeight="1" x14ac:dyDescent="0.3">
      <c r="A820" s="703"/>
      <c r="S820" s="1"/>
    </row>
    <row r="821" spans="1:19" ht="15.75" customHeight="1" x14ac:dyDescent="0.3">
      <c r="A821" s="703"/>
      <c r="S821" s="1"/>
    </row>
    <row r="822" spans="1:19" ht="15.75" customHeight="1" x14ac:dyDescent="0.3">
      <c r="A822" s="703"/>
      <c r="S822" s="1"/>
    </row>
    <row r="823" spans="1:19" ht="15.75" customHeight="1" x14ac:dyDescent="0.3">
      <c r="A823" s="703"/>
      <c r="S823" s="1"/>
    </row>
    <row r="824" spans="1:19" ht="15.75" customHeight="1" x14ac:dyDescent="0.3">
      <c r="A824" s="703"/>
      <c r="S824" s="1"/>
    </row>
    <row r="825" spans="1:19" ht="15.75" customHeight="1" x14ac:dyDescent="0.3">
      <c r="A825" s="703"/>
      <c r="S825" s="1"/>
    </row>
    <row r="826" spans="1:19" ht="15.75" customHeight="1" x14ac:dyDescent="0.3">
      <c r="A826" s="703"/>
      <c r="S826" s="1"/>
    </row>
    <row r="827" spans="1:19" ht="15.75" customHeight="1" x14ac:dyDescent="0.3">
      <c r="A827" s="703"/>
      <c r="S827" s="1"/>
    </row>
    <row r="828" spans="1:19" ht="15.75" customHeight="1" x14ac:dyDescent="0.3">
      <c r="A828" s="703"/>
      <c r="S828" s="1"/>
    </row>
    <row r="829" spans="1:19" ht="15.75" customHeight="1" x14ac:dyDescent="0.3">
      <c r="A829" s="703"/>
      <c r="S829" s="1"/>
    </row>
    <row r="830" spans="1:19" ht="15.75" customHeight="1" x14ac:dyDescent="0.3">
      <c r="A830" s="703"/>
      <c r="S830" s="1"/>
    </row>
    <row r="831" spans="1:19" ht="15.75" customHeight="1" x14ac:dyDescent="0.3">
      <c r="A831" s="703"/>
      <c r="S831" s="1"/>
    </row>
    <row r="832" spans="1:19" ht="15.75" customHeight="1" x14ac:dyDescent="0.3">
      <c r="A832" s="703"/>
      <c r="S832" s="1"/>
    </row>
    <row r="833" spans="1:19" ht="15.75" customHeight="1" x14ac:dyDescent="0.3">
      <c r="A833" s="703"/>
      <c r="S833" s="1"/>
    </row>
    <row r="834" spans="1:19" ht="15.75" customHeight="1" x14ac:dyDescent="0.3">
      <c r="A834" s="703"/>
      <c r="S834" s="1"/>
    </row>
    <row r="835" spans="1:19" ht="15.75" customHeight="1" x14ac:dyDescent="0.3">
      <c r="A835" s="703"/>
      <c r="S835" s="1"/>
    </row>
    <row r="836" spans="1:19" ht="15.75" customHeight="1" x14ac:dyDescent="0.3">
      <c r="A836" s="703"/>
      <c r="S836" s="1"/>
    </row>
    <row r="837" spans="1:19" ht="15.75" customHeight="1" x14ac:dyDescent="0.3">
      <c r="A837" s="703"/>
      <c r="S837" s="1"/>
    </row>
    <row r="838" spans="1:19" ht="15.75" customHeight="1" x14ac:dyDescent="0.3">
      <c r="A838" s="703"/>
      <c r="S838" s="1"/>
    </row>
    <row r="839" spans="1:19" ht="15.75" customHeight="1" x14ac:dyDescent="0.3">
      <c r="A839" s="703"/>
      <c r="S839" s="1"/>
    </row>
    <row r="840" spans="1:19" ht="15.75" customHeight="1" x14ac:dyDescent="0.3">
      <c r="A840" s="703"/>
      <c r="S840" s="1"/>
    </row>
    <row r="841" spans="1:19" ht="15.75" customHeight="1" x14ac:dyDescent="0.3">
      <c r="A841" s="703"/>
      <c r="S841" s="1"/>
    </row>
    <row r="842" spans="1:19" ht="15.75" customHeight="1" x14ac:dyDescent="0.3">
      <c r="A842" s="703"/>
      <c r="S842" s="1"/>
    </row>
    <row r="843" spans="1:19" ht="15.75" customHeight="1" x14ac:dyDescent="0.3">
      <c r="A843" s="703"/>
      <c r="S843" s="1"/>
    </row>
    <row r="844" spans="1:19" ht="15.75" customHeight="1" x14ac:dyDescent="0.3">
      <c r="A844" s="703"/>
      <c r="S844" s="1"/>
    </row>
    <row r="845" spans="1:19" ht="15.75" customHeight="1" x14ac:dyDescent="0.3">
      <c r="A845" s="703"/>
      <c r="S845" s="1"/>
    </row>
    <row r="846" spans="1:19" ht="15.75" customHeight="1" x14ac:dyDescent="0.3">
      <c r="A846" s="703"/>
      <c r="S846" s="1"/>
    </row>
    <row r="847" spans="1:19" ht="15.75" customHeight="1" x14ac:dyDescent="0.3">
      <c r="A847" s="703"/>
      <c r="S847" s="1"/>
    </row>
    <row r="848" spans="1:19" ht="15.75" customHeight="1" x14ac:dyDescent="0.3">
      <c r="A848" s="703"/>
      <c r="S848" s="1"/>
    </row>
    <row r="849" spans="1:19" ht="15.75" customHeight="1" x14ac:dyDescent="0.3">
      <c r="A849" s="703"/>
      <c r="S849" s="1"/>
    </row>
    <row r="850" spans="1:19" ht="15.75" customHeight="1" x14ac:dyDescent="0.3">
      <c r="A850" s="703"/>
      <c r="S850" s="1"/>
    </row>
    <row r="851" spans="1:19" ht="15.75" customHeight="1" x14ac:dyDescent="0.3">
      <c r="A851" s="703"/>
      <c r="S851" s="1"/>
    </row>
    <row r="852" spans="1:19" ht="15.75" customHeight="1" x14ac:dyDescent="0.3">
      <c r="A852" s="703"/>
      <c r="S852" s="1"/>
    </row>
    <row r="853" spans="1:19" ht="15.75" customHeight="1" x14ac:dyDescent="0.3">
      <c r="A853" s="703"/>
      <c r="S853" s="1"/>
    </row>
    <row r="854" spans="1:19" ht="15.75" customHeight="1" x14ac:dyDescent="0.3">
      <c r="A854" s="703"/>
      <c r="S854" s="1"/>
    </row>
    <row r="855" spans="1:19" ht="15.75" customHeight="1" x14ac:dyDescent="0.3">
      <c r="A855" s="703"/>
      <c r="S855" s="1"/>
    </row>
    <row r="856" spans="1:19" ht="15.75" customHeight="1" x14ac:dyDescent="0.3">
      <c r="A856" s="703"/>
      <c r="S856" s="1"/>
    </row>
    <row r="857" spans="1:19" ht="15.75" customHeight="1" x14ac:dyDescent="0.3">
      <c r="A857" s="703"/>
      <c r="S857" s="1"/>
    </row>
    <row r="858" spans="1:19" ht="15.75" customHeight="1" x14ac:dyDescent="0.3">
      <c r="A858" s="703"/>
      <c r="S858" s="1"/>
    </row>
    <row r="859" spans="1:19" ht="15.75" customHeight="1" x14ac:dyDescent="0.3">
      <c r="A859" s="703"/>
      <c r="S859" s="1"/>
    </row>
    <row r="860" spans="1:19" ht="15.75" customHeight="1" x14ac:dyDescent="0.3">
      <c r="A860" s="703"/>
      <c r="S860" s="1"/>
    </row>
    <row r="861" spans="1:19" ht="15.75" customHeight="1" x14ac:dyDescent="0.3">
      <c r="A861" s="703"/>
      <c r="S861" s="1"/>
    </row>
    <row r="862" spans="1:19" ht="15.75" customHeight="1" x14ac:dyDescent="0.3">
      <c r="A862" s="703"/>
      <c r="S862" s="1"/>
    </row>
    <row r="863" spans="1:19" ht="15.75" customHeight="1" x14ac:dyDescent="0.3">
      <c r="A863" s="703"/>
      <c r="S863" s="1"/>
    </row>
    <row r="864" spans="1:19" ht="15.75" customHeight="1" x14ac:dyDescent="0.3">
      <c r="A864" s="703"/>
      <c r="S864" s="1"/>
    </row>
    <row r="865" spans="1:19" ht="15.75" customHeight="1" x14ac:dyDescent="0.3">
      <c r="A865" s="703"/>
      <c r="S865" s="1"/>
    </row>
    <row r="866" spans="1:19" ht="15.75" customHeight="1" x14ac:dyDescent="0.3">
      <c r="A866" s="703"/>
      <c r="S866" s="1"/>
    </row>
    <row r="867" spans="1:19" ht="15.75" customHeight="1" x14ac:dyDescent="0.3">
      <c r="A867" s="703"/>
      <c r="S867" s="1"/>
    </row>
    <row r="868" spans="1:19" ht="15.75" customHeight="1" x14ac:dyDescent="0.3">
      <c r="A868" s="703"/>
      <c r="S868" s="1"/>
    </row>
    <row r="869" spans="1:19" ht="15.75" customHeight="1" x14ac:dyDescent="0.3">
      <c r="A869" s="703"/>
      <c r="S869" s="1"/>
    </row>
    <row r="870" spans="1:19" ht="15.75" customHeight="1" x14ac:dyDescent="0.3">
      <c r="A870" s="703"/>
      <c r="S870" s="1"/>
    </row>
    <row r="871" spans="1:19" ht="15.75" customHeight="1" x14ac:dyDescent="0.3">
      <c r="A871" s="703"/>
      <c r="S871" s="1"/>
    </row>
    <row r="872" spans="1:19" ht="15.75" customHeight="1" x14ac:dyDescent="0.3">
      <c r="A872" s="703"/>
      <c r="S872" s="1"/>
    </row>
    <row r="873" spans="1:19" ht="15.75" customHeight="1" x14ac:dyDescent="0.3">
      <c r="A873" s="703"/>
      <c r="S873" s="1"/>
    </row>
    <row r="874" spans="1:19" ht="15.75" customHeight="1" x14ac:dyDescent="0.3">
      <c r="A874" s="703"/>
      <c r="S874" s="1"/>
    </row>
    <row r="875" spans="1:19" ht="15.75" customHeight="1" x14ac:dyDescent="0.3">
      <c r="A875" s="703"/>
      <c r="S875" s="1"/>
    </row>
    <row r="876" spans="1:19" ht="15.75" customHeight="1" x14ac:dyDescent="0.3">
      <c r="A876" s="703"/>
      <c r="S876" s="1"/>
    </row>
    <row r="877" spans="1:19" ht="15.75" customHeight="1" x14ac:dyDescent="0.3">
      <c r="A877" s="703"/>
      <c r="S877" s="1"/>
    </row>
    <row r="878" spans="1:19" ht="15.75" customHeight="1" x14ac:dyDescent="0.3">
      <c r="A878" s="703"/>
      <c r="S878" s="1"/>
    </row>
    <row r="879" spans="1:19" ht="15.75" customHeight="1" x14ac:dyDescent="0.3">
      <c r="A879" s="703"/>
      <c r="S879" s="1"/>
    </row>
    <row r="880" spans="1:19" ht="15.75" customHeight="1" x14ac:dyDescent="0.3">
      <c r="A880" s="703"/>
      <c r="S880" s="1"/>
    </row>
    <row r="881" spans="1:19" ht="15.75" customHeight="1" x14ac:dyDescent="0.3">
      <c r="A881" s="703"/>
      <c r="S881" s="1"/>
    </row>
    <row r="882" spans="1:19" ht="15.75" customHeight="1" x14ac:dyDescent="0.3">
      <c r="A882" s="703"/>
      <c r="S882" s="1"/>
    </row>
    <row r="883" spans="1:19" ht="15.75" customHeight="1" x14ac:dyDescent="0.3">
      <c r="A883" s="703"/>
      <c r="S883" s="1"/>
    </row>
    <row r="884" spans="1:19" ht="15.75" customHeight="1" x14ac:dyDescent="0.3">
      <c r="A884" s="703"/>
      <c r="S884" s="1"/>
    </row>
    <row r="885" spans="1:19" ht="15.75" customHeight="1" x14ac:dyDescent="0.3">
      <c r="A885" s="703"/>
      <c r="S885" s="1"/>
    </row>
    <row r="886" spans="1:19" ht="15.75" customHeight="1" x14ac:dyDescent="0.3">
      <c r="A886" s="703"/>
      <c r="S886" s="1"/>
    </row>
    <row r="887" spans="1:19" ht="15.75" customHeight="1" x14ac:dyDescent="0.3">
      <c r="A887" s="703"/>
      <c r="S887" s="1"/>
    </row>
    <row r="888" spans="1:19" ht="15.75" customHeight="1" x14ac:dyDescent="0.3">
      <c r="A888" s="703"/>
      <c r="S888" s="1"/>
    </row>
    <row r="889" spans="1:19" ht="15.75" customHeight="1" x14ac:dyDescent="0.3">
      <c r="A889" s="703"/>
      <c r="S889" s="1"/>
    </row>
    <row r="890" spans="1:19" ht="15.75" customHeight="1" x14ac:dyDescent="0.3">
      <c r="A890" s="703"/>
      <c r="S890" s="1"/>
    </row>
    <row r="891" spans="1:19" ht="15.75" customHeight="1" x14ac:dyDescent="0.3">
      <c r="A891" s="703"/>
      <c r="S891" s="1"/>
    </row>
    <row r="892" spans="1:19" ht="15.75" customHeight="1" x14ac:dyDescent="0.3">
      <c r="A892" s="703"/>
      <c r="S892" s="1"/>
    </row>
    <row r="893" spans="1:19" ht="15.75" customHeight="1" x14ac:dyDescent="0.3">
      <c r="A893" s="703"/>
      <c r="S893" s="1"/>
    </row>
    <row r="894" spans="1:19" ht="15.75" customHeight="1" x14ac:dyDescent="0.3">
      <c r="A894" s="703"/>
      <c r="S894" s="1"/>
    </row>
    <row r="895" spans="1:19" ht="15.75" customHeight="1" x14ac:dyDescent="0.3">
      <c r="A895" s="703"/>
      <c r="S895" s="1"/>
    </row>
    <row r="896" spans="1:19" ht="15.75" customHeight="1" x14ac:dyDescent="0.3">
      <c r="A896" s="703"/>
      <c r="S896" s="1"/>
    </row>
    <row r="897" spans="1:19" ht="15.75" customHeight="1" x14ac:dyDescent="0.3">
      <c r="A897" s="703"/>
      <c r="S897" s="1"/>
    </row>
    <row r="898" spans="1:19" ht="15.75" customHeight="1" x14ac:dyDescent="0.3">
      <c r="A898" s="703"/>
      <c r="S898" s="1"/>
    </row>
    <row r="899" spans="1:19" ht="15.75" customHeight="1" x14ac:dyDescent="0.3">
      <c r="A899" s="703"/>
      <c r="S899" s="1"/>
    </row>
    <row r="900" spans="1:19" ht="15.75" customHeight="1" x14ac:dyDescent="0.3">
      <c r="A900" s="703"/>
      <c r="S900" s="1"/>
    </row>
    <row r="901" spans="1:19" ht="15.75" customHeight="1" x14ac:dyDescent="0.3">
      <c r="A901" s="703"/>
      <c r="S901" s="1"/>
    </row>
    <row r="902" spans="1:19" ht="15.75" customHeight="1" x14ac:dyDescent="0.3">
      <c r="A902" s="703"/>
      <c r="S902" s="1"/>
    </row>
    <row r="903" spans="1:19" ht="15.75" customHeight="1" x14ac:dyDescent="0.3">
      <c r="A903" s="703"/>
      <c r="S903" s="1"/>
    </row>
    <row r="904" spans="1:19" ht="15.75" customHeight="1" x14ac:dyDescent="0.3">
      <c r="A904" s="703"/>
      <c r="S904" s="1"/>
    </row>
    <row r="905" spans="1:19" ht="15.75" customHeight="1" x14ac:dyDescent="0.3">
      <c r="A905" s="703"/>
      <c r="S905" s="1"/>
    </row>
    <row r="906" spans="1:19" ht="15.75" customHeight="1" x14ac:dyDescent="0.3">
      <c r="A906" s="703"/>
      <c r="S906" s="1"/>
    </row>
    <row r="907" spans="1:19" ht="15.75" customHeight="1" x14ac:dyDescent="0.3">
      <c r="A907" s="703"/>
      <c r="S907" s="1"/>
    </row>
    <row r="908" spans="1:19" ht="15.75" customHeight="1" x14ac:dyDescent="0.3">
      <c r="A908" s="703"/>
      <c r="S908" s="1"/>
    </row>
    <row r="909" spans="1:19" ht="15.75" customHeight="1" x14ac:dyDescent="0.3">
      <c r="A909" s="703"/>
      <c r="S909" s="1"/>
    </row>
    <row r="910" spans="1:19" ht="15.75" customHeight="1" x14ac:dyDescent="0.3">
      <c r="A910" s="703"/>
      <c r="S910" s="1"/>
    </row>
    <row r="911" spans="1:19" ht="15.75" customHeight="1" x14ac:dyDescent="0.3">
      <c r="A911" s="703"/>
      <c r="S911" s="1"/>
    </row>
    <row r="912" spans="1:19" ht="15.75" customHeight="1" x14ac:dyDescent="0.3">
      <c r="A912" s="703"/>
      <c r="S912" s="1"/>
    </row>
    <row r="913" spans="1:19" ht="15.75" customHeight="1" x14ac:dyDescent="0.3">
      <c r="A913" s="703"/>
      <c r="S913" s="1"/>
    </row>
    <row r="914" spans="1:19" ht="15.75" customHeight="1" x14ac:dyDescent="0.3">
      <c r="A914" s="703"/>
      <c r="S914" s="1"/>
    </row>
    <row r="915" spans="1:19" ht="15.75" customHeight="1" x14ac:dyDescent="0.3">
      <c r="A915" s="703"/>
      <c r="S915" s="1"/>
    </row>
    <row r="916" spans="1:19" ht="15.75" customHeight="1" x14ac:dyDescent="0.3">
      <c r="A916" s="703"/>
      <c r="S916" s="1"/>
    </row>
    <row r="917" spans="1:19" ht="15.75" customHeight="1" x14ac:dyDescent="0.3">
      <c r="A917" s="703"/>
      <c r="S917" s="1"/>
    </row>
    <row r="918" spans="1:19" ht="15.75" customHeight="1" x14ac:dyDescent="0.3">
      <c r="A918" s="703"/>
      <c r="S918" s="1"/>
    </row>
    <row r="919" spans="1:19" ht="15.75" customHeight="1" x14ac:dyDescent="0.3">
      <c r="A919" s="703"/>
      <c r="S919" s="1"/>
    </row>
    <row r="920" spans="1:19" ht="15.75" customHeight="1" x14ac:dyDescent="0.3">
      <c r="A920" s="703"/>
      <c r="S920" s="1"/>
    </row>
    <row r="921" spans="1:19" ht="15.75" customHeight="1" x14ac:dyDescent="0.3">
      <c r="A921" s="703"/>
      <c r="S921" s="1"/>
    </row>
    <row r="922" spans="1:19" ht="15.75" customHeight="1" x14ac:dyDescent="0.3">
      <c r="A922" s="703"/>
      <c r="S922" s="1"/>
    </row>
    <row r="923" spans="1:19" ht="15.75" customHeight="1" x14ac:dyDescent="0.3">
      <c r="A923" s="703"/>
      <c r="S923" s="1"/>
    </row>
    <row r="924" spans="1:19" ht="15.75" customHeight="1" x14ac:dyDescent="0.3">
      <c r="A924" s="703"/>
      <c r="S924" s="1"/>
    </row>
    <row r="925" spans="1:19" ht="15.75" customHeight="1" x14ac:dyDescent="0.3">
      <c r="A925" s="703"/>
      <c r="S925" s="1"/>
    </row>
    <row r="926" spans="1:19" ht="15.75" customHeight="1" x14ac:dyDescent="0.3">
      <c r="A926" s="703"/>
      <c r="S926" s="1"/>
    </row>
    <row r="927" spans="1:19" ht="15.75" customHeight="1" x14ac:dyDescent="0.3">
      <c r="A927" s="703"/>
      <c r="S927" s="1"/>
    </row>
    <row r="928" spans="1:19" ht="15.75" customHeight="1" x14ac:dyDescent="0.3">
      <c r="A928" s="703"/>
      <c r="S928" s="1"/>
    </row>
    <row r="929" spans="1:19" ht="15.75" customHeight="1" x14ac:dyDescent="0.3">
      <c r="A929" s="703"/>
      <c r="S929" s="1"/>
    </row>
    <row r="930" spans="1:19" ht="15.75" customHeight="1" x14ac:dyDescent="0.3">
      <c r="A930" s="703"/>
      <c r="S930" s="1"/>
    </row>
    <row r="931" spans="1:19" ht="15.75" customHeight="1" x14ac:dyDescent="0.3">
      <c r="A931" s="703"/>
      <c r="S931" s="1"/>
    </row>
    <row r="932" spans="1:19" ht="15.75" customHeight="1" x14ac:dyDescent="0.3">
      <c r="A932" s="703"/>
      <c r="S932" s="1"/>
    </row>
    <row r="933" spans="1:19" ht="15.75" customHeight="1" x14ac:dyDescent="0.3">
      <c r="A933" s="703"/>
      <c r="S933" s="1"/>
    </row>
    <row r="934" spans="1:19" ht="15.75" customHeight="1" x14ac:dyDescent="0.3">
      <c r="A934" s="703"/>
      <c r="S934" s="1"/>
    </row>
    <row r="935" spans="1:19" ht="15.75" customHeight="1" x14ac:dyDescent="0.3">
      <c r="A935" s="703"/>
      <c r="S935" s="1"/>
    </row>
    <row r="936" spans="1:19" ht="15.75" customHeight="1" x14ac:dyDescent="0.3">
      <c r="A936" s="703"/>
      <c r="S936" s="1"/>
    </row>
    <row r="937" spans="1:19" ht="15.75" customHeight="1" x14ac:dyDescent="0.3">
      <c r="A937" s="703"/>
      <c r="S937" s="1"/>
    </row>
    <row r="938" spans="1:19" ht="15.75" customHeight="1" x14ac:dyDescent="0.3">
      <c r="A938" s="703"/>
      <c r="S938" s="1"/>
    </row>
    <row r="939" spans="1:19" ht="15.75" customHeight="1" x14ac:dyDescent="0.3">
      <c r="A939" s="703"/>
      <c r="S939" s="1"/>
    </row>
    <row r="940" spans="1:19" ht="15.75" customHeight="1" x14ac:dyDescent="0.3">
      <c r="A940" s="703"/>
      <c r="S940" s="1"/>
    </row>
    <row r="941" spans="1:19" ht="15.75" customHeight="1" x14ac:dyDescent="0.3">
      <c r="A941" s="703"/>
      <c r="S941" s="1"/>
    </row>
    <row r="942" spans="1:19" ht="15.75" customHeight="1" x14ac:dyDescent="0.3">
      <c r="A942" s="703"/>
      <c r="S942" s="1"/>
    </row>
    <row r="943" spans="1:19" ht="15.75" customHeight="1" x14ac:dyDescent="0.3">
      <c r="A943" s="703"/>
      <c r="S943" s="1"/>
    </row>
    <row r="944" spans="1:19" ht="15.75" customHeight="1" x14ac:dyDescent="0.3">
      <c r="A944" s="703"/>
      <c r="S944" s="1"/>
    </row>
    <row r="945" spans="1:19" ht="15.75" customHeight="1" x14ac:dyDescent="0.3">
      <c r="A945" s="703"/>
      <c r="S945" s="1"/>
    </row>
    <row r="946" spans="1:19" ht="15.75" customHeight="1" x14ac:dyDescent="0.3">
      <c r="A946" s="703"/>
      <c r="S946" s="1"/>
    </row>
    <row r="947" spans="1:19" ht="15.75" customHeight="1" x14ac:dyDescent="0.3">
      <c r="A947" s="703"/>
      <c r="S947" s="1"/>
    </row>
    <row r="948" spans="1:19" ht="15.75" customHeight="1" x14ac:dyDescent="0.3">
      <c r="A948" s="703"/>
      <c r="S948" s="1"/>
    </row>
    <row r="949" spans="1:19" ht="15.75" customHeight="1" x14ac:dyDescent="0.3">
      <c r="A949" s="703"/>
      <c r="S949" s="1"/>
    </row>
    <row r="950" spans="1:19" ht="15.75" customHeight="1" x14ac:dyDescent="0.3">
      <c r="A950" s="703"/>
      <c r="S950" s="1"/>
    </row>
    <row r="951" spans="1:19" ht="15.75" customHeight="1" x14ac:dyDescent="0.3">
      <c r="A951" s="703"/>
      <c r="S951" s="1"/>
    </row>
    <row r="952" spans="1:19" ht="15.75" customHeight="1" x14ac:dyDescent="0.3">
      <c r="A952" s="703"/>
      <c r="S952" s="1"/>
    </row>
    <row r="953" spans="1:19" ht="15.75" customHeight="1" x14ac:dyDescent="0.3">
      <c r="A953" s="703"/>
      <c r="S953" s="1"/>
    </row>
    <row r="954" spans="1:19" ht="15.75" customHeight="1" x14ac:dyDescent="0.3">
      <c r="A954" s="703"/>
      <c r="S954" s="1"/>
    </row>
    <row r="955" spans="1:19" ht="15.75" customHeight="1" x14ac:dyDescent="0.3">
      <c r="A955" s="703"/>
      <c r="S955" s="1"/>
    </row>
    <row r="956" spans="1:19" ht="15.75" customHeight="1" x14ac:dyDescent="0.3">
      <c r="A956" s="703"/>
      <c r="S956" s="1"/>
    </row>
    <row r="957" spans="1:19" ht="15.75" customHeight="1" x14ac:dyDescent="0.3">
      <c r="A957" s="703"/>
      <c r="S957" s="1"/>
    </row>
    <row r="958" spans="1:19" ht="15.75" customHeight="1" x14ac:dyDescent="0.3">
      <c r="A958" s="703"/>
      <c r="S958" s="1"/>
    </row>
    <row r="959" spans="1:19" ht="15.75" customHeight="1" x14ac:dyDescent="0.3">
      <c r="A959" s="703"/>
      <c r="S959" s="1"/>
    </row>
    <row r="960" spans="1:19" ht="15.75" customHeight="1" x14ac:dyDescent="0.3">
      <c r="A960" s="703"/>
      <c r="S960" s="1"/>
    </row>
    <row r="961" spans="1:19" ht="15.75" customHeight="1" x14ac:dyDescent="0.3">
      <c r="A961" s="703"/>
      <c r="S961" s="1"/>
    </row>
    <row r="962" spans="1:19" ht="15.75" customHeight="1" x14ac:dyDescent="0.3">
      <c r="A962" s="703"/>
      <c r="S962" s="1"/>
    </row>
    <row r="963" spans="1:19" ht="15.75" customHeight="1" x14ac:dyDescent="0.3">
      <c r="A963" s="703"/>
      <c r="S963" s="1"/>
    </row>
    <row r="964" spans="1:19" ht="15.75" customHeight="1" x14ac:dyDescent="0.3">
      <c r="A964" s="703"/>
      <c r="S964" s="1"/>
    </row>
    <row r="965" spans="1:19" ht="15.75" customHeight="1" x14ac:dyDescent="0.3">
      <c r="A965" s="703"/>
      <c r="S965" s="1"/>
    </row>
    <row r="966" spans="1:19" ht="15.75" customHeight="1" x14ac:dyDescent="0.3">
      <c r="A966" s="703"/>
      <c r="S966" s="1"/>
    </row>
    <row r="967" spans="1:19" ht="15.75" customHeight="1" x14ac:dyDescent="0.3">
      <c r="A967" s="703"/>
      <c r="S967" s="1"/>
    </row>
    <row r="968" spans="1:19" ht="15.75" customHeight="1" x14ac:dyDescent="0.3">
      <c r="A968" s="703"/>
      <c r="S968" s="1"/>
    </row>
    <row r="969" spans="1:19" ht="15.75" customHeight="1" x14ac:dyDescent="0.3">
      <c r="A969" s="703"/>
      <c r="S969" s="1"/>
    </row>
    <row r="970" spans="1:19" ht="15.75" customHeight="1" x14ac:dyDescent="0.3">
      <c r="A970" s="703"/>
      <c r="S970" s="1"/>
    </row>
    <row r="971" spans="1:19" ht="15.75" customHeight="1" x14ac:dyDescent="0.3">
      <c r="A971" s="703"/>
      <c r="S971" s="1"/>
    </row>
    <row r="972" spans="1:19" ht="15.75" customHeight="1" x14ac:dyDescent="0.3">
      <c r="A972" s="703"/>
      <c r="S972" s="1"/>
    </row>
    <row r="973" spans="1:19" ht="15.75" customHeight="1" x14ac:dyDescent="0.3">
      <c r="A973" s="703"/>
      <c r="S973" s="1"/>
    </row>
    <row r="974" spans="1:19" ht="15.75" customHeight="1" x14ac:dyDescent="0.3">
      <c r="A974" s="703"/>
      <c r="S974" s="1"/>
    </row>
    <row r="975" spans="1:19" ht="15.75" customHeight="1" x14ac:dyDescent="0.3">
      <c r="A975" s="703"/>
      <c r="S975" s="1"/>
    </row>
    <row r="976" spans="1:19" ht="15.75" customHeight="1" x14ac:dyDescent="0.3">
      <c r="A976" s="703"/>
      <c r="S976" s="1"/>
    </row>
    <row r="977" spans="1:19" ht="15.75" customHeight="1" x14ac:dyDescent="0.3">
      <c r="A977" s="703"/>
      <c r="S977" s="1"/>
    </row>
    <row r="978" spans="1:19" ht="15.75" customHeight="1" x14ac:dyDescent="0.3">
      <c r="A978" s="703"/>
      <c r="S978" s="1"/>
    </row>
    <row r="979" spans="1:19" ht="15.75" customHeight="1" x14ac:dyDescent="0.3">
      <c r="A979" s="703"/>
      <c r="S979" s="1"/>
    </row>
    <row r="980" spans="1:19" ht="15.75" customHeight="1" x14ac:dyDescent="0.3">
      <c r="A980" s="703"/>
      <c r="S980" s="1"/>
    </row>
    <row r="981" spans="1:19" ht="15.75" customHeight="1" x14ac:dyDescent="0.3">
      <c r="A981" s="703"/>
      <c r="S981" s="1"/>
    </row>
    <row r="982" spans="1:19" ht="15.75" customHeight="1" x14ac:dyDescent="0.3">
      <c r="A982" s="703"/>
      <c r="S982" s="1"/>
    </row>
    <row r="983" spans="1:19" ht="15.75" customHeight="1" x14ac:dyDescent="0.3">
      <c r="A983" s="703"/>
      <c r="S983" s="1"/>
    </row>
    <row r="984" spans="1:19" ht="15.75" customHeight="1" x14ac:dyDescent="0.3">
      <c r="A984" s="703"/>
      <c r="S984" s="1"/>
    </row>
    <row r="985" spans="1:19" ht="15.75" customHeight="1" x14ac:dyDescent="0.3">
      <c r="A985" s="703"/>
      <c r="S985" s="1"/>
    </row>
    <row r="986" spans="1:19" ht="15.75" customHeight="1" x14ac:dyDescent="0.3">
      <c r="A986" s="703"/>
      <c r="S986" s="1"/>
    </row>
    <row r="987" spans="1:19" ht="15.75" customHeight="1" x14ac:dyDescent="0.3">
      <c r="A987" s="703"/>
      <c r="S987" s="1"/>
    </row>
    <row r="988" spans="1:19" ht="15.75" customHeight="1" x14ac:dyDescent="0.3">
      <c r="A988" s="703"/>
      <c r="S988" s="1"/>
    </row>
    <row r="989" spans="1:19" ht="15.75" customHeight="1" x14ac:dyDescent="0.3">
      <c r="A989" s="703"/>
      <c r="S989" s="1"/>
    </row>
    <row r="990" spans="1:19" ht="15.75" customHeight="1" x14ac:dyDescent="0.3">
      <c r="A990" s="703"/>
      <c r="S990" s="1"/>
    </row>
    <row r="991" spans="1:19" ht="15.75" customHeight="1" x14ac:dyDescent="0.3">
      <c r="A991" s="703"/>
      <c r="S991" s="1"/>
    </row>
    <row r="992" spans="1:19" ht="15.75" customHeight="1" x14ac:dyDescent="0.3">
      <c r="A992" s="703"/>
      <c r="S992" s="1"/>
    </row>
    <row r="993" spans="1:19" ht="15.75" customHeight="1" x14ac:dyDescent="0.3">
      <c r="A993" s="703"/>
      <c r="S993" s="1"/>
    </row>
    <row r="994" spans="1:19" ht="15.75" customHeight="1" x14ac:dyDescent="0.3">
      <c r="A994" s="703"/>
      <c r="S994" s="1"/>
    </row>
    <row r="995" spans="1:19" ht="15.75" customHeight="1" x14ac:dyDescent="0.3">
      <c r="A995" s="703"/>
      <c r="S995" s="1"/>
    </row>
    <row r="996" spans="1:19" ht="15.75" customHeight="1" x14ac:dyDescent="0.3">
      <c r="A996" s="703"/>
      <c r="S996" s="1"/>
    </row>
    <row r="997" spans="1:19" ht="15.75" customHeight="1" x14ac:dyDescent="0.3">
      <c r="A997" s="703"/>
      <c r="S997" s="1"/>
    </row>
    <row r="998" spans="1:19" ht="15.75" customHeight="1" x14ac:dyDescent="0.3">
      <c r="A998" s="703"/>
      <c r="S998" s="1"/>
    </row>
    <row r="999" spans="1:19" ht="15.75" customHeight="1" x14ac:dyDescent="0.3">
      <c r="A999" s="703"/>
      <c r="S999" s="1"/>
    </row>
    <row r="1000" spans="1:19" ht="15.75" customHeight="1" x14ac:dyDescent="0.3">
      <c r="A1000" s="703"/>
      <c r="S1000" s="1"/>
    </row>
  </sheetData>
  <mergeCells count="19">
    <mergeCell ref="D1:F1"/>
    <mergeCell ref="G1:I1"/>
    <mergeCell ref="J1:L1"/>
    <mergeCell ref="M1:O1"/>
    <mergeCell ref="A3:V3"/>
    <mergeCell ref="C4:V4"/>
    <mergeCell ref="C17:V17"/>
    <mergeCell ref="A127:V127"/>
    <mergeCell ref="A136:V136"/>
    <mergeCell ref="C28:V28"/>
    <mergeCell ref="A27:V27"/>
    <mergeCell ref="A146:V146"/>
    <mergeCell ref="C41:V41"/>
    <mergeCell ref="A50:V50"/>
    <mergeCell ref="C51:V51"/>
    <mergeCell ref="C74:V74"/>
    <mergeCell ref="C100:V100"/>
    <mergeCell ref="T137:T139"/>
    <mergeCell ref="A141:V14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 xml:space="preserve">&amp;LPPKE ITK&amp;CComputer Science Engineering MSc degree program&amp;R 2023/24 AUTUMN
</oddHeader>
    <oddFooter>&amp;C&amp;P</oddFooter>
  </headerFooter>
  <rowBreaks count="5" manualBreakCount="5">
    <brk id="25" max="16383" man="1"/>
    <brk id="48" max="16383" man="1"/>
    <brk id="72" max="16383" man="1"/>
    <brk id="98" max="16383" man="1"/>
    <brk id="1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EF4BD49E65944ABA472AA59F90A1AA" ma:contentTypeVersion="11" ma:contentTypeDescription="Új dokumentum létrehozása." ma:contentTypeScope="" ma:versionID="f08c67766201b81da4a8a309ce477d03">
  <xsd:schema xmlns:xsd="http://www.w3.org/2001/XMLSchema" xmlns:xs="http://www.w3.org/2001/XMLSchema" xmlns:p="http://schemas.microsoft.com/office/2006/metadata/properties" xmlns:ns2="65993700-8bf7-46cf-a4c1-04a880758022" xmlns:ns3="3899bebd-6d4b-4329-ac00-1b6fae72b049" targetNamespace="http://schemas.microsoft.com/office/2006/metadata/properties" ma:root="true" ma:fieldsID="7c7f9cacd9bd6052b01ae51d2f72731b" ns2:_="" ns3:_="">
    <xsd:import namespace="65993700-8bf7-46cf-a4c1-04a880758022"/>
    <xsd:import namespace="3899bebd-6d4b-4329-ac00-1b6fae72b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93700-8bf7-46cf-a4c1-04a880758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bebd-6d4b-4329-ac00-1b6fae72b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18B5F-FCE0-4D73-AD64-5A64F36C8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93700-8bf7-46cf-a4c1-04a880758022"/>
    <ds:schemaRef ds:uri="3899bebd-6d4b-4329-ac00-1b6fae72b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C34B3-4408-4968-8244-0FDFF454A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9D45F-38AC-45A7-8A78-1A0257829699}">
  <ds:schemaRefs>
    <ds:schemaRef ds:uri="3899bebd-6d4b-4329-ac00-1b6fae72b04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65993700-8bf7-46cf-a4c1-04a8807580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Vargáné dr. Balogh Orsolya</cp:lastModifiedBy>
  <cp:revision/>
  <cp:lastPrinted>2023-05-25T08:20:20Z</cp:lastPrinted>
  <dcterms:created xsi:type="dcterms:W3CDTF">2016-04-14T10:52:01Z</dcterms:created>
  <dcterms:modified xsi:type="dcterms:W3CDTF">2023-07-28T08:51:33Z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0x010100EEEF4BD49E65944ABA472AA59F90A1AA</vt:lpwstr>
  </property>
</Properties>
</file>