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TO új\Tanterv\MB-BSc MINTATANTERV\"/>
    </mc:Choice>
  </mc:AlternateContent>
  <bookViews>
    <workbookView xWindow="0" yWindow="0" windowWidth="23040" windowHeight="9192"/>
  </bookViews>
  <sheets>
    <sheet name="MB-BSc-tanterv" sheetId="1" r:id="rId1"/>
  </sheets>
  <definedNames>
    <definedName name="_xlnm._FilterDatabase" localSheetId="0" hidden="1">'MB-BSc-tanterv'!$A$1:$AD$15</definedName>
    <definedName name="_xlnm.Print_Titles" localSheetId="0">'MB-BSc-tanterv'!$1:$2</definedName>
    <definedName name="_xlnm.Print_Area" localSheetId="0">'MB-BSc-tanterv'!$A$1:$AD$132</definedName>
    <definedName name="Z_C032D16C_90BF_4D4A_B868_79AF989E83CF_.wvu.Cols" localSheetId="0">'MB-BSc-tanterv'!#REF!</definedName>
    <definedName name="Z_C032D16C_90BF_4D4A_B868_79AF989E83CF_.wvu.PrintTitles" localSheetId="0">'MB-BSc-tanterv'!$A$1:$IS$2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5" i="1" l="1"/>
  <c r="D45" i="1"/>
  <c r="S44" i="1"/>
  <c r="V15" i="1"/>
  <c r="S15" i="1"/>
  <c r="P15" i="1"/>
  <c r="M15" i="1"/>
  <c r="J15" i="1"/>
  <c r="G15" i="1"/>
  <c r="D15" i="1"/>
  <c r="D14" i="1"/>
  <c r="V14" i="1"/>
  <c r="S14" i="1"/>
  <c r="P14" i="1"/>
  <c r="M14" i="1"/>
  <c r="J14" i="1"/>
  <c r="G14" i="1"/>
  <c r="V100" i="1"/>
  <c r="S100" i="1"/>
  <c r="P100" i="1"/>
  <c r="M100" i="1"/>
  <c r="J100" i="1"/>
  <c r="G100" i="1"/>
  <c r="D100" i="1"/>
  <c r="V99" i="1"/>
  <c r="S99" i="1"/>
  <c r="P99" i="1"/>
  <c r="M99" i="1"/>
  <c r="J99" i="1"/>
  <c r="G99" i="1"/>
  <c r="D99" i="1"/>
  <c r="V83" i="1"/>
  <c r="S83" i="1"/>
  <c r="P83" i="1"/>
  <c r="M83" i="1"/>
  <c r="J83" i="1"/>
  <c r="G83" i="1"/>
  <c r="D83" i="1"/>
  <c r="V82" i="1"/>
  <c r="S82" i="1"/>
  <c r="P82" i="1"/>
  <c r="M82" i="1"/>
  <c r="J82" i="1"/>
  <c r="G82" i="1"/>
  <c r="D82" i="1"/>
  <c r="V76" i="1"/>
  <c r="S76" i="1"/>
  <c r="P76" i="1"/>
  <c r="M76" i="1"/>
  <c r="J76" i="1"/>
  <c r="G76" i="1"/>
  <c r="D76" i="1"/>
  <c r="V75" i="1"/>
  <c r="S75" i="1"/>
  <c r="P75" i="1"/>
  <c r="M75" i="1"/>
  <c r="J75" i="1"/>
  <c r="G75" i="1"/>
  <c r="D75" i="1"/>
  <c r="V70" i="1"/>
  <c r="S70" i="1"/>
  <c r="P70" i="1"/>
  <c r="M70" i="1"/>
  <c r="J70" i="1"/>
  <c r="G70" i="1"/>
  <c r="D70" i="1"/>
  <c r="V69" i="1"/>
  <c r="S69" i="1"/>
  <c r="P69" i="1"/>
  <c r="M69" i="1"/>
  <c r="J69" i="1"/>
  <c r="G69" i="1"/>
  <c r="D69" i="1"/>
  <c r="V58" i="1"/>
  <c r="S58" i="1"/>
  <c r="P58" i="1"/>
  <c r="M58" i="1"/>
  <c r="J58" i="1"/>
  <c r="G58" i="1"/>
  <c r="D58" i="1"/>
  <c r="V57" i="1"/>
  <c r="S57" i="1"/>
  <c r="P57" i="1"/>
  <c r="M57" i="1"/>
  <c r="J57" i="1"/>
  <c r="G57" i="1"/>
  <c r="D57" i="1"/>
  <c r="V45" i="1"/>
  <c r="P45" i="1"/>
  <c r="M45" i="1"/>
  <c r="J45" i="1"/>
  <c r="G45" i="1"/>
  <c r="V44" i="1"/>
  <c r="P44" i="1"/>
  <c r="M44" i="1"/>
  <c r="J44" i="1"/>
  <c r="G44" i="1"/>
  <c r="D44" i="1"/>
  <c r="V34" i="1"/>
  <c r="S34" i="1"/>
  <c r="P34" i="1"/>
  <c r="M34" i="1"/>
  <c r="J34" i="1"/>
  <c r="G34" i="1"/>
  <c r="D34" i="1"/>
  <c r="V33" i="1"/>
  <c r="S33" i="1"/>
  <c r="P33" i="1"/>
  <c r="M33" i="1"/>
  <c r="J33" i="1"/>
  <c r="G33" i="1"/>
  <c r="D33" i="1"/>
  <c r="S101" i="1" l="1"/>
  <c r="V101" i="1"/>
  <c r="G102" i="1"/>
  <c r="M101" i="1"/>
  <c r="P102" i="1"/>
  <c r="S102" i="1"/>
  <c r="P101" i="1"/>
  <c r="Z14" i="1"/>
  <c r="Z44" i="1"/>
  <c r="Z69" i="1"/>
  <c r="Z82" i="1"/>
  <c r="G101" i="1"/>
  <c r="J102" i="1"/>
  <c r="V102" i="1"/>
  <c r="Z34" i="1"/>
  <c r="Z58" i="1"/>
  <c r="Z76" i="1"/>
  <c r="Z100" i="1"/>
  <c r="M102" i="1"/>
  <c r="Z33" i="1"/>
  <c r="Z57" i="1"/>
  <c r="Z75" i="1"/>
  <c r="Z99" i="1"/>
  <c r="J101" i="1"/>
  <c r="Z15" i="1"/>
  <c r="Z45" i="1"/>
  <c r="Z70" i="1"/>
  <c r="Z83" i="1"/>
  <c r="D101" i="1"/>
  <c r="D102" i="1"/>
  <c r="Z101" i="1" l="1"/>
  <c r="Z102" i="1"/>
</calcChain>
</file>

<file path=xl/sharedStrings.xml><?xml version="1.0" encoding="utf-8"?>
<sst xmlns="http://schemas.openxmlformats.org/spreadsheetml/2006/main" count="722" uniqueCount="326">
  <si>
    <t>Tantárgy</t>
  </si>
  <si>
    <t>1.</t>
  </si>
  <si>
    <t>2.</t>
  </si>
  <si>
    <t>3.</t>
  </si>
  <si>
    <t>4.</t>
  </si>
  <si>
    <t>5.</t>
  </si>
  <si>
    <t>6.</t>
  </si>
  <si>
    <t>7.</t>
  </si>
  <si>
    <t>Követelmény</t>
  </si>
  <si>
    <t>Kredit</t>
  </si>
  <si>
    <t>A tárgy felelős előadója (társelőadók)</t>
  </si>
  <si>
    <t>Kód</t>
  </si>
  <si>
    <r>
      <t>Előfeltétel
(</t>
    </r>
    <r>
      <rPr>
        <b/>
        <u/>
        <sz val="10"/>
        <rFont val="Times New Roman"/>
        <family val="1"/>
        <charset val="238"/>
      </rPr>
      <t>tantárgy teljesítve</t>
    </r>
    <r>
      <rPr>
        <b/>
        <sz val="10"/>
        <rFont val="Times New Roman"/>
        <family val="1"/>
        <charset val="238"/>
      </rPr>
      <t>)</t>
    </r>
  </si>
  <si>
    <t>Egyéb feltétel / megjegyzés</t>
  </si>
  <si>
    <t>Kötelező?</t>
  </si>
  <si>
    <t>E</t>
  </si>
  <si>
    <t>Gy</t>
  </si>
  <si>
    <t>L</t>
  </si>
  <si>
    <t>k1</t>
  </si>
  <si>
    <t>igen</t>
  </si>
  <si>
    <t>A molekulák világa (molekuláris fiziko-kémia)</t>
  </si>
  <si>
    <t>K</t>
  </si>
  <si>
    <t>Dr. Iván Kristóf</t>
  </si>
  <si>
    <t>P-ITBIO-0001</t>
  </si>
  <si>
    <t>Fizikai alapismeretek</t>
  </si>
  <si>
    <t>Dr. Papp Ádám</t>
  </si>
  <si>
    <t>P- ITFIZ-0101</t>
  </si>
  <si>
    <t>Matematikai alapismeretek</t>
  </si>
  <si>
    <t>Várdainé Kollár Judit</t>
  </si>
  <si>
    <t>P-ITMAT-0101</t>
  </si>
  <si>
    <t>Tömbösítve a félév első 4 hetében</t>
  </si>
  <si>
    <t>Lineáris algebra és diszkrét matematika I.</t>
  </si>
  <si>
    <t>P-ITMAT-0028A</t>
  </si>
  <si>
    <t>tömbösítve az 5. héttől</t>
  </si>
  <si>
    <t>Matematikai analízis I.</t>
  </si>
  <si>
    <t>Dr. Gerencsérné dr. Vágó Zsuzsa</t>
  </si>
  <si>
    <t>P-ITMAT-0029A</t>
  </si>
  <si>
    <t>k2</t>
  </si>
  <si>
    <t>Biokémia</t>
  </si>
  <si>
    <t>Dr. Csikász-Nagy Attila</t>
  </si>
  <si>
    <t>P-ITBIO-0003</t>
  </si>
  <si>
    <t>Lineáris algebra és diszkrét matematika II.</t>
  </si>
  <si>
    <t>P-ITMAT-0028B</t>
  </si>
  <si>
    <t>Lineáris algebra és diszkrét matematika I., Matematikai alapismeretek</t>
  </si>
  <si>
    <t>Matematikai analízis II.</t>
  </si>
  <si>
    <t/>
  </si>
  <si>
    <t>P-ITMAT-0029B</t>
  </si>
  <si>
    <t>Matematikai analízis I. 
Matematikai alapismeretek</t>
  </si>
  <si>
    <t>Szerves kémia</t>
  </si>
  <si>
    <t>P-ITBIO-0002</t>
  </si>
  <si>
    <t>k3</t>
  </si>
  <si>
    <t>Valószínűségszámítás, matematikai statisztika</t>
  </si>
  <si>
    <t>Dr. Csercsik Dávid</t>
  </si>
  <si>
    <t>P-ITMAT-0004</t>
  </si>
  <si>
    <t>nem</t>
  </si>
  <si>
    <t>Klasszikus fizikai alapok</t>
  </si>
  <si>
    <t>Dr. Csaba György</t>
  </si>
  <si>
    <t>P-ITFIZ-0002</t>
  </si>
  <si>
    <t>kötelező kredit</t>
  </si>
  <si>
    <t>választható kredit</t>
  </si>
  <si>
    <t>Bevezetés a kereszténységbe</t>
  </si>
  <si>
    <t>Kunszabó Zoltán</t>
  </si>
  <si>
    <t>P-ITMUV-0006</t>
  </si>
  <si>
    <t>A közgazdaságtan alapjai</t>
  </si>
  <si>
    <t>Dr.  Schlett András</t>
  </si>
  <si>
    <t>P-ITKOZ-0001</t>
  </si>
  <si>
    <t>k4</t>
  </si>
  <si>
    <t xml:space="preserve">A Biblia világa </t>
  </si>
  <si>
    <t>Dr. Fodor György</t>
  </si>
  <si>
    <t>P-ITMUV-0007</t>
  </si>
  <si>
    <t>k5</t>
  </si>
  <si>
    <t>A Katolikus Egyház társadalmi tanítása</t>
  </si>
  <si>
    <t>P-ITMUV-0021</t>
  </si>
  <si>
    <t>k7</t>
  </si>
  <si>
    <t>Jogi alapismeretek és szellemi tulajdon</t>
  </si>
  <si>
    <t>Dr. Bándi Gyula
(Dr. Gödölle István)</t>
  </si>
  <si>
    <t>P-ITKOZ-0003</t>
  </si>
  <si>
    <t>Egyetemi pályaszocializáció</t>
  </si>
  <si>
    <t>Dr. Góth Júlia Krisztina</t>
  </si>
  <si>
    <t>P-ITMUV-0023</t>
  </si>
  <si>
    <t>nk2</t>
  </si>
  <si>
    <t>Tanulástechnika</t>
  </si>
  <si>
    <t>P-ITMUV-0022</t>
  </si>
  <si>
    <t>nk1</t>
  </si>
  <si>
    <t>A fizika kultúrtörténete</t>
  </si>
  <si>
    <t>Dr. Csurgay Árpádné</t>
  </si>
  <si>
    <t>P-ITMUV-0003</t>
  </si>
  <si>
    <t>Bevezetés a filozófiába "Fides et Ratio"</t>
  </si>
  <si>
    <t>Dr. Janka Ferenc</t>
  </si>
  <si>
    <t>P-ITMUV-0005</t>
  </si>
  <si>
    <t>nk3</t>
  </si>
  <si>
    <t>Az agykutatás története</t>
  </si>
  <si>
    <t>Dr. Takács József Miklós</t>
  </si>
  <si>
    <t>P-ITMUV-0009</t>
  </si>
  <si>
    <t xml:space="preserve">Bioetika és környezetetika I. </t>
  </si>
  <si>
    <t>Dr. Bándi Gyula
(Dr. Nyéky Kálmán)</t>
  </si>
  <si>
    <t>P-ITMUV-0008</t>
  </si>
  <si>
    <t>nk4</t>
  </si>
  <si>
    <t>A holokauszt és emlékezete</t>
  </si>
  <si>
    <t>HXXOSO0020AX</t>
  </si>
  <si>
    <t>nk7</t>
  </si>
  <si>
    <t>Menedzsment ismeretek</t>
  </si>
  <si>
    <t>Dr. Karacs Kristóf
(Bojárszky András)</t>
  </si>
  <si>
    <t>P-ITKOZ-0002</t>
  </si>
  <si>
    <t>Multidiszciplináris kitekintés I.</t>
  </si>
  <si>
    <t>P-ITMUV-0001</t>
  </si>
  <si>
    <t>Vizuális kultúra és kommunikáció</t>
  </si>
  <si>
    <t>Mandácskó Zoltán</t>
  </si>
  <si>
    <t>P-ITMUV-0011</t>
  </si>
  <si>
    <t>Bevezetés a méréstechnikába és jelfeldolgozásba</t>
  </si>
  <si>
    <t>Dr. Kiss András</t>
  </si>
  <si>
    <t>P-ITEEA-0015</t>
  </si>
  <si>
    <t>Áramkörök elmélete és számítása</t>
  </si>
  <si>
    <t>Dr. Kolumbán Géza</t>
  </si>
  <si>
    <t>P-ITEEA-0009</t>
  </si>
  <si>
    <t>Matematikai analízis II.
Lineáris algebra és diszkrét matematika II.</t>
  </si>
  <si>
    <t>Az információtechnika és a bionika fizikai alapjai I.</t>
  </si>
  <si>
    <t>P-ITFIZ-0013</t>
  </si>
  <si>
    <t>Elektromágneses terek</t>
  </si>
  <si>
    <t>Dr. Szabó Zsolt</t>
  </si>
  <si>
    <t>P-ITFIZ-0014</t>
  </si>
  <si>
    <t>Digitális rendszerek és számítógép architektúrák</t>
  </si>
  <si>
    <t>Dr. Szolgay Péter
(Dr. Kiss András)</t>
  </si>
  <si>
    <t>P-ITEEA-0036</t>
  </si>
  <si>
    <t>Physics of Information Technology and Bionics II.</t>
  </si>
  <si>
    <t>P-ITFIZ-0007</t>
  </si>
  <si>
    <t>k6</t>
  </si>
  <si>
    <t>Celluláris hullámszámítógépek</t>
  </si>
  <si>
    <t>Dr. Horváth András</t>
  </si>
  <si>
    <t>P-ITEEA-0003</t>
  </si>
  <si>
    <t>Matematikai analízis II.
Az információtechnika és a bionika fizikai alapjai I.</t>
  </si>
  <si>
    <t>Bevezetés a programozásba I.</t>
  </si>
  <si>
    <t>Dr. Feldhoffer Gergely</t>
  </si>
  <si>
    <t>P-ITSZT-0036</t>
  </si>
  <si>
    <t>Bevezetés a Matlab programozásba</t>
  </si>
  <si>
    <t>Dr. Zsedrovits Tamás</t>
  </si>
  <si>
    <t>P-ITMAT-0014</t>
  </si>
  <si>
    <t xml:space="preserve">Lineáris algebra és diszkrét matematika I. 
Bevezetés a programozásba I. </t>
  </si>
  <si>
    <t>Programozás I.</t>
  </si>
  <si>
    <t xml:space="preserve">Dr. Feldhoffer Gergely </t>
  </si>
  <si>
    <t>P-MB_B10A</t>
  </si>
  <si>
    <t>Programozás II.</t>
  </si>
  <si>
    <t>P-MB_B10B</t>
  </si>
  <si>
    <t>Bevezetés a számítástechnikába</t>
  </si>
  <si>
    <t>Dr. Novák Borbála</t>
  </si>
  <si>
    <t>P-ITSZT-0011</t>
  </si>
  <si>
    <t>Gyors prototípuskészítési módszerek - Ipar 4.0</t>
  </si>
  <si>
    <t>P-ITEEA-0046</t>
  </si>
  <si>
    <t xml:space="preserve">Lineáris algebra és diszkrét matematika I. </t>
  </si>
  <si>
    <t>nk5</t>
  </si>
  <si>
    <t>Basic Image Processing Algorithms</t>
  </si>
  <si>
    <t>Dr. Benedek Csaba</t>
  </si>
  <si>
    <t>P-ITJEL-0014</t>
  </si>
  <si>
    <t>Sztochasztikus folyamatok</t>
  </si>
  <si>
    <t>nk6</t>
  </si>
  <si>
    <t>A számítógépes grafika alapjai</t>
  </si>
  <si>
    <t>P-ITSZT-0047</t>
  </si>
  <si>
    <t>Matematikai analízis II.
Programozás II.</t>
  </si>
  <si>
    <t>Java programozás</t>
  </si>
  <si>
    <t>Dr. Tornai Kálmán</t>
  </si>
  <si>
    <t>P-ITSZT-0045</t>
  </si>
  <si>
    <t>Adatszerkezetek és algoritmusok</t>
  </si>
  <si>
    <t>Bevezetés a biofizikába</t>
  </si>
  <si>
    <t>Dr. Gál Péter  
(Dr. Závodszky Péter)</t>
  </si>
  <si>
    <t>P-MB_B7_4</t>
  </si>
  <si>
    <t>Matematikai analízis II.
A molekulák világa (molekuláris fiziko-kémia)</t>
  </si>
  <si>
    <t>A sejt molekuláris biológiája és genetikája I.</t>
  </si>
  <si>
    <t>Dr. Gáspári Zoltán</t>
  </si>
  <si>
    <t>P-MB_A5A</t>
  </si>
  <si>
    <t>A sejt molekuláris biológiája és genetikája II.</t>
  </si>
  <si>
    <t>P-MB_A5B</t>
  </si>
  <si>
    <t xml:space="preserve">A sejt molekuláris biológiája és genetikája I. </t>
  </si>
  <si>
    <t>Komplex biolaboratórium I.</t>
  </si>
  <si>
    <t>Dr. Laki András</t>
  </si>
  <si>
    <t>P-ITLAB-0001</t>
  </si>
  <si>
    <t>Komplex biolaboratórium II.</t>
  </si>
  <si>
    <t>Dr. Garay Tamás</t>
  </si>
  <si>
    <t>P-ITLAB-0002</t>
  </si>
  <si>
    <t>Rendszerszintű orvosbiológia</t>
  </si>
  <si>
    <t>Dr. Falus András</t>
  </si>
  <si>
    <t>P-ITMED-0025</t>
  </si>
  <si>
    <t>Számítógépes rendszerbiológia I.</t>
  </si>
  <si>
    <t>P-ITBIO-0015</t>
  </si>
  <si>
    <t>Számítógépes rendszerbiológia II.</t>
  </si>
  <si>
    <t>P-ITBIO-0016</t>
  </si>
  <si>
    <t>Adatbázis-kezelés</t>
  </si>
  <si>
    <t>Dr. Lukács Gergely István
(Dr. Zsedrovits Tamás)</t>
  </si>
  <si>
    <t>P-MB_B6</t>
  </si>
  <si>
    <t>Matematikai analízis II.
Lineáris algebra és diszkrét matematika II.
Programozás II.</t>
  </si>
  <si>
    <t>Introduction to Bioinformatics (Bevezetés a bioinformatikába)</t>
  </si>
  <si>
    <t>Dr. Pongor Sándor</t>
  </si>
  <si>
    <t>P-ITBIO-0009</t>
  </si>
  <si>
    <t>A sejt molekuláris biológiája és genetikája II.
Programozás I.</t>
  </si>
  <si>
    <r>
      <t xml:space="preserve">
Basics of Neurobiology</t>
    </r>
    <r>
      <rPr>
        <b/>
        <sz val="10"/>
        <rFont val="Times New Roman"/>
        <family val="1"/>
        <charset val="238"/>
      </rPr>
      <t xml:space="preserve">
</t>
    </r>
  </si>
  <si>
    <t>Dr. Freund Tamás
Dr. Liposits Zsolt, 
Dr. Kalló Imre</t>
  </si>
  <si>
    <t>P-ITBIO-0013</t>
  </si>
  <si>
    <t xml:space="preserve">A sejt molekuláris biológiája és genetikája II. </t>
  </si>
  <si>
    <t>Az ideg- és izomrendszer elektrofiziológiai vizsgálómódszerei</t>
  </si>
  <si>
    <t>Dr. Ulbert István</t>
  </si>
  <si>
    <t>P-ITBIO-0007</t>
  </si>
  <si>
    <t>Áramkörök elmélete és számítása,
Basics of Neurobiology</t>
  </si>
  <si>
    <t xml:space="preserve">Orvosi képalkotó módszerek </t>
  </si>
  <si>
    <t>Dr. Gyöngy Miklós</t>
  </si>
  <si>
    <t>P-ITBIO-0050</t>
  </si>
  <si>
    <t>Valószínűségszámítás, matematikai statisztika 
Elektromágneses terek</t>
  </si>
  <si>
    <t>Matematikai analízis III.</t>
  </si>
  <si>
    <t>Dr. Gerencsérné dr. Vágó Zsuzsanna</t>
  </si>
  <si>
    <t>P-ITMAT-0001C</t>
  </si>
  <si>
    <t>Digitális jelfeldolgozás</t>
  </si>
  <si>
    <t>Dr. Oláh András</t>
  </si>
  <si>
    <t>P-ITJEL-0026</t>
  </si>
  <si>
    <t>Valószínűségszámítás, matematikai statisztika,
Bevezetés a méréstechnikába és jelfeldolgozásba</t>
  </si>
  <si>
    <t>Játékelmélet és hálózati alkalmazásai</t>
  </si>
  <si>
    <t>P-ITMAT-0017</t>
  </si>
  <si>
    <t>Matematikai analízis I.
Lineáris algebra és diszkrét matematika II.</t>
  </si>
  <si>
    <t>P-ITMAT-0005</t>
  </si>
  <si>
    <t>P-ITSZT-0012</t>
  </si>
  <si>
    <t xml:space="preserve">FPGA-based Algorithm Design </t>
  </si>
  <si>
    <t>Dr. Nagy Zoltán</t>
  </si>
  <si>
    <t>P-ITEEA-0014</t>
  </si>
  <si>
    <t xml:space="preserve">Introduction to Lab-on-a-chip Devices </t>
  </si>
  <si>
    <t>P-ITLAB-0045</t>
  </si>
  <si>
    <t xml:space="preserve">Neural Networks </t>
  </si>
  <si>
    <t>Dr. Zarándy Ákos</t>
  </si>
  <si>
    <t>P-ITEEA-0011</t>
  </si>
  <si>
    <t>Gyógyszerkutatás és fejlesztés</t>
  </si>
  <si>
    <t>Vidáné dr. Erdő Franciska</t>
  </si>
  <si>
    <t>P-ITBIO-0011</t>
  </si>
  <si>
    <t>Komplex problémamegoldás</t>
  </si>
  <si>
    <t>Dr. Gáspári Zoltán (Miski Marcell)</t>
  </si>
  <si>
    <t>P-ITMAT-0038</t>
  </si>
  <si>
    <t>Információ- és kódelmélet</t>
  </si>
  <si>
    <t>P-ITTAV-0006</t>
  </si>
  <si>
    <t>Immunológia alapjai</t>
  </si>
  <si>
    <t>Dr. Falus Andás</t>
  </si>
  <si>
    <t>P-ITMED-0023</t>
  </si>
  <si>
    <t>Számítógépes hatóanyag-tervezés</t>
  </si>
  <si>
    <t>Dr. Balogh Balázs</t>
  </si>
  <si>
    <t>P-ITBIO-0049</t>
  </si>
  <si>
    <t>Szerves kémia
Biokémia
Az információtechnika és a bionika fizikai alapjai I.</t>
  </si>
  <si>
    <t>össz-kötelező kredit a képzésen</t>
  </si>
  <si>
    <t>össz-választható kredit a képzésen</t>
  </si>
  <si>
    <t>Diplomához kapcsolódó tárgyak</t>
  </si>
  <si>
    <t>Guided individual study 
(Felügyelt önálló tanulás)</t>
  </si>
  <si>
    <t>x</t>
  </si>
  <si>
    <t>1-4</t>
  </si>
  <si>
    <t>P-ITFEL-…</t>
  </si>
  <si>
    <t>TVSZ 2. Kari kieg: 3.§ A Felügyelt önálló tanulásért kapott kredit az adott képzésen szükséges össz-kreditérték 5%-áig beszámítható az összteljesítménybe is.</t>
  </si>
  <si>
    <t>Önálló laboratórium MB-BSc</t>
  </si>
  <si>
    <t>P-MB_L1</t>
  </si>
  <si>
    <t>Komplex biolaboratórium I.
Bevezetés a Matlab programozásba</t>
  </si>
  <si>
    <t>Szakmai gyakorlat MB-BSc</t>
  </si>
  <si>
    <t>Besz3</t>
  </si>
  <si>
    <t>P-MB-SZGY</t>
  </si>
  <si>
    <t>4 lezárt félév vagy 120 kredit</t>
  </si>
  <si>
    <t>240 óra</t>
  </si>
  <si>
    <t>Szakdolgozat MB-BSc</t>
  </si>
  <si>
    <t>Szakfelelős</t>
  </si>
  <si>
    <t>P-SZD-IANI-MB</t>
  </si>
  <si>
    <t>(igen)</t>
  </si>
  <si>
    <t>Molekuláris biológia és bioinformatika záróvizsga</t>
  </si>
  <si>
    <t>ZV</t>
  </si>
  <si>
    <t>P-ZV-IANI-MB-0001</t>
  </si>
  <si>
    <t>abszolutórium</t>
  </si>
  <si>
    <t>Kettő közül az EGYIK KÖTELEZŐEN választandó</t>
  </si>
  <si>
    <t>Elektrofiziológia és képalkotás záróvizsga</t>
  </si>
  <si>
    <t>P-ZV-IANI-MB-0002</t>
  </si>
  <si>
    <t>Szakdolgozat-védés MB-BSc</t>
  </si>
  <si>
    <t>P-SZDV-IANI-MB</t>
  </si>
  <si>
    <r>
      <t xml:space="preserve">Záróvizsga
</t>
    </r>
    <r>
      <rPr>
        <sz val="9"/>
        <color theme="1"/>
        <rFont val="Times New Roman"/>
        <family val="1"/>
        <charset val="238"/>
      </rPr>
      <t>(választott)</t>
    </r>
  </si>
  <si>
    <t>Kritériumtárgyak
(0 kredites kötelező tárgyak)</t>
  </si>
  <si>
    <t>Testnevelés I.</t>
  </si>
  <si>
    <t>A</t>
  </si>
  <si>
    <t>Bognár Ferenc</t>
  </si>
  <si>
    <t>P-ITEGY-0001</t>
  </si>
  <si>
    <t>KETTŐ félév testnevelést kell teljesíteni</t>
  </si>
  <si>
    <t>Testnevelés II.</t>
  </si>
  <si>
    <t>P-ITEGY-0002</t>
  </si>
  <si>
    <t>Testnevelés - Gerinc gimnasztika (Spinal Excercises)</t>
  </si>
  <si>
    <t>P-ITEGY-0005</t>
  </si>
  <si>
    <t>Testnevelés - Gerinc gimnasztika (Spinal Excercises) II.</t>
  </si>
  <si>
    <t>P-ITEGY-0011</t>
  </si>
  <si>
    <t>Matematika +</t>
  </si>
  <si>
    <t>P-ITMAT-0013</t>
  </si>
  <si>
    <t>Matematikai versenyfeladatok</t>
  </si>
  <si>
    <t xml:space="preserve">Matematikai. analízis I.
Lineáris algebra és. diszkrét matematika I. </t>
  </si>
  <si>
    <t>Angol nyelv I.</t>
  </si>
  <si>
    <t>P-ITANG-0001</t>
  </si>
  <si>
    <t>Angol nyelv II.</t>
  </si>
  <si>
    <t>P-ITANG-0002</t>
  </si>
  <si>
    <t>Business English</t>
  </si>
  <si>
    <t>P-ITANG-0008</t>
  </si>
  <si>
    <t>Középfokú angol nyelvvizsga</t>
  </si>
  <si>
    <t>Angol szaknyelv</t>
  </si>
  <si>
    <t>P-ITANG-0004</t>
  </si>
  <si>
    <t>TOEFL/IELTS/CAE English Exam Preparation</t>
  </si>
  <si>
    <t>P-ITANG-0005</t>
  </si>
  <si>
    <t>English for Erasmus Purposes</t>
  </si>
  <si>
    <t>P-ITANG-0006</t>
  </si>
  <si>
    <t>Gyakorlatvezetés</t>
  </si>
  <si>
    <t xml:space="preserve">1-4 </t>
  </si>
  <si>
    <t>tanulmányi dékánhelyettes</t>
  </si>
  <si>
    <t>P-ITGYV-0001….</t>
  </si>
  <si>
    <t>1-4 kredit/félév</t>
  </si>
  <si>
    <t>Kamarazene I.</t>
  </si>
  <si>
    <t>Bércesné dr. Novák Ágnes</t>
  </si>
  <si>
    <t>P-ITEGY-0033</t>
  </si>
  <si>
    <t>Kamarazene II.</t>
  </si>
  <si>
    <t>P-ITEGY-0034</t>
  </si>
  <si>
    <t>Kamarazene III.</t>
  </si>
  <si>
    <t>P-ITEGY-0035</t>
  </si>
  <si>
    <t>Lászlóffy András</t>
  </si>
  <si>
    <r>
      <rPr>
        <b/>
        <sz val="10"/>
        <color rgb="FF000000"/>
        <rFont val="Times New Roman"/>
        <family val="1"/>
        <charset val="238"/>
      </rPr>
      <t>Természettudományi alapismeretek</t>
    </r>
    <r>
      <rPr>
        <b/>
        <sz val="10"/>
        <rFont val="Times New Roman"/>
        <family val="1"/>
        <charset val="238"/>
      </rPr>
      <t>: (kötelezően teljesítendő: 53 kredit)</t>
    </r>
  </si>
  <si>
    <r>
      <rPr>
        <b/>
        <sz val="10"/>
        <color rgb="FF000000"/>
        <rFont val="Times New Roman"/>
        <family val="1"/>
        <charset val="238"/>
      </rPr>
      <t>Gazdasági és humán ismeretek</t>
    </r>
    <r>
      <rPr>
        <b/>
        <sz val="10"/>
        <rFont val="Times New Roman"/>
        <family val="1"/>
        <charset val="238"/>
      </rPr>
      <t>: (kötelezően teljesítendő: 19 kredit)</t>
    </r>
  </si>
  <si>
    <t>Dr. Baritz Sarolta Laura</t>
  </si>
  <si>
    <t>kötelezően választható kredit</t>
  </si>
  <si>
    <r>
      <rPr>
        <b/>
        <sz val="10"/>
        <color rgb="FF000000"/>
        <rFont val="Times New Roman"/>
        <family val="1"/>
        <charset val="238"/>
      </rPr>
      <t>Modern fizikai és elektronikai ismerete</t>
    </r>
    <r>
      <rPr>
        <b/>
        <sz val="10"/>
        <rFont val="Times New Roman"/>
        <family val="1"/>
        <charset val="238"/>
      </rPr>
      <t>k: (kötelezően teljesítendő: 33 kredit)</t>
    </r>
  </si>
  <si>
    <t>Számítástechnikai ismeretek: (kötelezően teljesítendő: 14 kredit)</t>
  </si>
  <si>
    <t>Dr. Cserey György (Naszlady Márton Bese)</t>
  </si>
  <si>
    <r>
      <t>Molekuláris biológiai, genetikai és biofizikai ismeretek</t>
    </r>
    <r>
      <rPr>
        <b/>
        <sz val="10"/>
        <rFont val="Times New Roman"/>
        <family val="1"/>
        <charset val="238"/>
      </rPr>
      <t xml:space="preserve">: (kötelezően teljesítendő: 23 kredit) </t>
    </r>
  </si>
  <si>
    <r>
      <rPr>
        <b/>
        <sz val="10"/>
        <color rgb="FF000000"/>
        <rFont val="Times New Roman"/>
        <family val="1"/>
        <charset val="238"/>
      </rPr>
      <t xml:space="preserve">Bioinformatikai ismeretek: </t>
    </r>
    <r>
      <rPr>
        <b/>
        <sz val="10"/>
        <rFont val="Times New Roman"/>
        <family val="1"/>
        <charset val="238"/>
      </rPr>
      <t xml:space="preserve">(kötelezően teljesítendő: 10 kredit)  </t>
    </r>
  </si>
  <si>
    <r>
      <rPr>
        <b/>
        <sz val="10"/>
        <color rgb="FF000000"/>
        <rFont val="Times New Roman"/>
        <family val="1"/>
        <charset val="238"/>
      </rPr>
      <t>Idegtudományi ismeretek:</t>
    </r>
    <r>
      <rPr>
        <b/>
        <sz val="10"/>
        <rFont val="Times New Roman"/>
        <family val="1"/>
        <charset val="238"/>
      </rPr>
      <t xml:space="preserve"> (kötelezően teljesítendő: 16 kredit) </t>
    </r>
  </si>
  <si>
    <r>
      <t>További szakspecifikus ismeretek és a mesterképzés felé orientáló tárgyak:</t>
    </r>
    <r>
      <rPr>
        <b/>
        <sz val="10"/>
        <rFont val="Times New Roman"/>
        <family val="1"/>
        <charset val="238"/>
      </rPr>
      <t xml:space="preserve"> (kötelezően teljesítendő: 12 kredit) </t>
    </r>
  </si>
  <si>
    <t>Szabadon választható tárgyak
(a szabadon felvehető 5 %-ba számít)</t>
  </si>
  <si>
    <r>
      <t>P-ITMAT-00</t>
    </r>
    <r>
      <rPr>
        <strike/>
        <sz val="10"/>
        <rFont val="Times New Roman"/>
        <family val="1"/>
        <charset val="238"/>
      </rPr>
      <t>16</t>
    </r>
    <r>
      <rPr>
        <sz val="10"/>
        <rFont val="Times New Roman"/>
        <family val="1"/>
        <charset val="238"/>
      </rPr>
      <t>39</t>
    </r>
  </si>
  <si>
    <t xml:space="preserve"> Dr.Péri Márton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</si>
</sst>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color rgb="FF000000"/>
      <name val="Arial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rgb="FF008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trike/>
      <sz val="10"/>
      <color theme="1"/>
      <name val="Times New Roman"/>
      <family val="1"/>
      <charset val="238"/>
    </font>
    <font>
      <strike/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800080"/>
      <name val="Times New Roman"/>
      <family val="1"/>
      <charset val="238"/>
    </font>
    <font>
      <strike/>
      <sz val="10"/>
      <color rgb="FFFF000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u/>
      <sz val="9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u/>
      <sz val="9"/>
      <color rgb="FF00000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8" fillId="0" borderId="0" xfId="0" applyFont="1"/>
    <xf numFmtId="0" fontId="5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/>
    </xf>
    <xf numFmtId="1" fontId="5" fillId="2" borderId="20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" fontId="5" fillId="2" borderId="22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1" fontId="5" fillId="2" borderId="24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1" fontId="5" fillId="2" borderId="2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1" fontId="9" fillId="0" borderId="1" xfId="0" applyNumberFormat="1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35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7" xfId="0" applyFont="1" applyBorder="1" applyAlignment="1">
      <alignment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" xfId="0" applyFont="1" applyBorder="1"/>
    <xf numFmtId="0" fontId="9" fillId="0" borderId="8" xfId="0" applyFont="1" applyBorder="1"/>
    <xf numFmtId="0" fontId="9" fillId="0" borderId="4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11" fillId="0" borderId="58" xfId="0" applyFont="1" applyBorder="1" applyAlignment="1">
      <alignment vertical="center" wrapText="1"/>
    </xf>
    <xf numFmtId="0" fontId="9" fillId="0" borderId="56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6" xfId="0" applyFont="1" applyBorder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4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2" xfId="0" applyFont="1" applyBorder="1" applyAlignment="1">
      <alignment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5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8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7" xfId="0" applyFont="1" applyBorder="1" applyAlignment="1">
      <alignment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5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1" fontId="1" fillId="0" borderId="6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39" xfId="0" applyFont="1" applyBorder="1" applyAlignment="1">
      <alignment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4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1" fillId="0" borderId="42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" fillId="0" borderId="62" xfId="0" applyFont="1" applyBorder="1" applyAlignment="1">
      <alignment vertical="center" wrapText="1"/>
    </xf>
    <xf numFmtId="0" fontId="9" fillId="0" borderId="62" xfId="0" applyFont="1" applyBorder="1" applyAlignment="1">
      <alignment vertical="center" wrapText="1"/>
    </xf>
    <xf numFmtId="0" fontId="19" fillId="0" borderId="3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1" fillId="0" borderId="47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23" fillId="0" borderId="47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24" fillId="0" borderId="35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17" fillId="0" borderId="40" xfId="0" applyFont="1" applyBorder="1" applyAlignment="1">
      <alignment vertical="center" wrapText="1"/>
    </xf>
    <xf numFmtId="0" fontId="17" fillId="0" borderId="47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49" fontId="9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9" fillId="0" borderId="0" xfId="0" applyFont="1" applyFill="1"/>
    <xf numFmtId="0" fontId="9" fillId="0" borderId="4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/>
    </xf>
    <xf numFmtId="0" fontId="9" fillId="0" borderId="0" xfId="0" applyFont="1"/>
    <xf numFmtId="0" fontId="1" fillId="0" borderId="0" xfId="0" applyFont="1"/>
    <xf numFmtId="0" fontId="4" fillId="0" borderId="0" xfId="0" applyFont="1"/>
    <xf numFmtId="0" fontId="9" fillId="0" borderId="4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1" fillId="0" borderId="6" xfId="0" applyFont="1" applyBorder="1"/>
    <xf numFmtId="0" fontId="6" fillId="0" borderId="5" xfId="0" applyFont="1" applyBorder="1" applyAlignment="1">
      <alignment vertical="center" wrapText="1"/>
    </xf>
    <xf numFmtId="0" fontId="1" fillId="0" borderId="5" xfId="0" applyFont="1" applyBorder="1"/>
    <xf numFmtId="0" fontId="12" fillId="0" borderId="5" xfId="0" applyFont="1" applyBorder="1" applyAlignment="1">
      <alignment vertical="center" wrapText="1"/>
    </xf>
    <xf numFmtId="0" fontId="9" fillId="0" borderId="5" xfId="0" applyFont="1" applyBorder="1"/>
    <xf numFmtId="0" fontId="1" fillId="0" borderId="36" xfId="0" applyFont="1" applyBorder="1"/>
    <xf numFmtId="0" fontId="9" fillId="0" borderId="5" xfId="0" applyFont="1" applyBorder="1" applyAlignment="1">
      <alignment vertical="center"/>
    </xf>
    <xf numFmtId="0" fontId="14" fillId="0" borderId="36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left" vertical="center" wrapText="1"/>
    </xf>
    <xf numFmtId="0" fontId="9" fillId="0" borderId="62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21" fillId="0" borderId="32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5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9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vertical="center" wrapText="1"/>
    </xf>
    <xf numFmtId="0" fontId="21" fillId="0" borderId="47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5" fillId="0" borderId="5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9" fillId="0" borderId="15" xfId="0" applyFont="1" applyBorder="1" applyAlignment="1"/>
    <xf numFmtId="0" fontId="5" fillId="2" borderId="3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9" fillId="0" borderId="13" xfId="0" applyFont="1" applyBorder="1" applyAlignment="1"/>
    <xf numFmtId="0" fontId="5" fillId="3" borderId="5" xfId="0" applyFont="1" applyFill="1" applyBorder="1" applyAlignment="1">
      <alignment horizontal="left" vertical="center"/>
    </xf>
    <xf numFmtId="0" fontId="9" fillId="0" borderId="7" xfId="0" applyFont="1" applyBorder="1" applyAlignment="1"/>
    <xf numFmtId="0" fontId="13" fillId="3" borderId="5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9" fillId="0" borderId="48" xfId="0" applyFont="1" applyBorder="1" applyAlignment="1"/>
    <xf numFmtId="0" fontId="9" fillId="0" borderId="61" xfId="0" applyFont="1" applyBorder="1" applyAlignment="1"/>
    <xf numFmtId="0" fontId="26" fillId="2" borderId="3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/>
    </xf>
    <xf numFmtId="0" fontId="9" fillId="0" borderId="4" xfId="0" applyFont="1" applyBorder="1" applyAlignment="1"/>
    <xf numFmtId="0" fontId="5" fillId="3" borderId="29" xfId="0" applyFont="1" applyFill="1" applyBorder="1" applyAlignment="1">
      <alignment horizontal="left" vertical="center"/>
    </xf>
    <xf numFmtId="0" fontId="9" fillId="0" borderId="30" xfId="0" applyFont="1" applyBorder="1" applyAlignment="1"/>
    <xf numFmtId="0" fontId="5" fillId="0" borderId="32" xfId="0" applyFont="1" applyBorder="1" applyAlignment="1">
      <alignment horizontal="center" vertical="center"/>
    </xf>
    <xf numFmtId="0" fontId="9" fillId="0" borderId="32" xfId="0" applyFont="1" applyBorder="1" applyAlignment="1"/>
    <xf numFmtId="0" fontId="5" fillId="2" borderId="32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BD4B4"/>
      <color rgb="FF5CEEEB"/>
      <color rgb="FFBCF4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91"/>
  <sheetViews>
    <sheetView tabSelected="1" view="pageLayout" topLeftCell="M1" zoomScaleNormal="89" workbookViewId="0"/>
  </sheetViews>
  <sheetFormatPr defaultColWidth="14.44140625" defaultRowHeight="15" customHeight="1" x14ac:dyDescent="0.25"/>
  <cols>
    <col min="1" max="1" width="7.33203125" style="63" customWidth="1"/>
    <col min="2" max="2" width="9.109375" style="63" customWidth="1"/>
    <col min="3" max="3" width="35" style="9" customWidth="1"/>
    <col min="4" max="24" width="2.88671875" style="9" customWidth="1"/>
    <col min="25" max="25" width="11.44140625" style="9" customWidth="1"/>
    <col min="26" max="26" width="6.5546875" style="9" customWidth="1"/>
    <col min="27" max="27" width="25" style="9" customWidth="1"/>
    <col min="28" max="28" width="16.33203125" style="9" customWidth="1"/>
    <col min="29" max="29" width="40.44140625" style="293" customWidth="1"/>
    <col min="30" max="30" width="26.6640625" style="9" customWidth="1"/>
    <col min="31" max="31" width="12.33203125" style="9" customWidth="1"/>
    <col min="32" max="32" width="9.6640625" style="9" customWidth="1"/>
    <col min="33" max="49" width="9.109375" style="9" customWidth="1"/>
    <col min="50" max="16384" width="14.44140625" style="9"/>
  </cols>
  <sheetData>
    <row r="1" spans="1:49" ht="51.75" customHeight="1" x14ac:dyDescent="0.25">
      <c r="A1" s="247"/>
      <c r="B1" s="247"/>
      <c r="C1" s="248" t="s">
        <v>0</v>
      </c>
      <c r="D1" s="433" t="s">
        <v>1</v>
      </c>
      <c r="E1" s="434"/>
      <c r="F1" s="434"/>
      <c r="G1" s="433" t="s">
        <v>2</v>
      </c>
      <c r="H1" s="434"/>
      <c r="I1" s="434"/>
      <c r="J1" s="433" t="s">
        <v>3</v>
      </c>
      <c r="K1" s="434"/>
      <c r="L1" s="434"/>
      <c r="M1" s="433" t="s">
        <v>4</v>
      </c>
      <c r="N1" s="434"/>
      <c r="O1" s="434"/>
      <c r="P1" s="433" t="s">
        <v>5</v>
      </c>
      <c r="Q1" s="434"/>
      <c r="R1" s="434"/>
      <c r="S1" s="433" t="s">
        <v>6</v>
      </c>
      <c r="T1" s="434"/>
      <c r="U1" s="434"/>
      <c r="V1" s="433" t="s">
        <v>7</v>
      </c>
      <c r="W1" s="434"/>
      <c r="X1" s="434"/>
      <c r="Y1" s="318" t="s">
        <v>8</v>
      </c>
      <c r="Z1" s="318" t="s">
        <v>9</v>
      </c>
      <c r="AA1" s="248" t="s">
        <v>10</v>
      </c>
      <c r="AB1" s="248" t="s">
        <v>11</v>
      </c>
      <c r="AC1" s="248" t="s">
        <v>12</v>
      </c>
      <c r="AD1" s="248" t="s">
        <v>13</v>
      </c>
      <c r="AE1" s="2"/>
      <c r="AF1" s="2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9" ht="12.75" customHeight="1" x14ac:dyDescent="0.25">
      <c r="A2" s="247"/>
      <c r="B2" s="318" t="s">
        <v>14</v>
      </c>
      <c r="C2" s="249"/>
      <c r="D2" s="318" t="s">
        <v>15</v>
      </c>
      <c r="E2" s="318" t="s">
        <v>16</v>
      </c>
      <c r="F2" s="318" t="s">
        <v>17</v>
      </c>
      <c r="G2" s="318" t="s">
        <v>15</v>
      </c>
      <c r="H2" s="318" t="s">
        <v>16</v>
      </c>
      <c r="I2" s="318" t="s">
        <v>17</v>
      </c>
      <c r="J2" s="318" t="s">
        <v>15</v>
      </c>
      <c r="K2" s="318" t="s">
        <v>16</v>
      </c>
      <c r="L2" s="318" t="s">
        <v>17</v>
      </c>
      <c r="M2" s="318" t="s">
        <v>15</v>
      </c>
      <c r="N2" s="318" t="s">
        <v>16</v>
      </c>
      <c r="O2" s="318" t="s">
        <v>17</v>
      </c>
      <c r="P2" s="318" t="s">
        <v>15</v>
      </c>
      <c r="Q2" s="318" t="s">
        <v>16</v>
      </c>
      <c r="R2" s="318" t="s">
        <v>17</v>
      </c>
      <c r="S2" s="318" t="s">
        <v>15</v>
      </c>
      <c r="T2" s="318" t="s">
        <v>16</v>
      </c>
      <c r="U2" s="318" t="s">
        <v>17</v>
      </c>
      <c r="V2" s="318" t="s">
        <v>15</v>
      </c>
      <c r="W2" s="318" t="s">
        <v>16</v>
      </c>
      <c r="X2" s="318" t="s">
        <v>17</v>
      </c>
      <c r="Y2" s="247"/>
      <c r="Z2" s="247"/>
      <c r="AA2" s="243"/>
      <c r="AB2" s="243"/>
      <c r="AC2" s="257"/>
      <c r="AD2" s="24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9" ht="30" customHeight="1" x14ac:dyDescent="0.25">
      <c r="A3" s="435" t="s">
        <v>312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9" ht="26.4" customHeight="1" x14ac:dyDescent="0.25">
      <c r="A4" s="119" t="s">
        <v>18</v>
      </c>
      <c r="B4" s="120" t="s">
        <v>19</v>
      </c>
      <c r="C4" s="115" t="s">
        <v>20</v>
      </c>
      <c r="D4" s="122">
        <v>4</v>
      </c>
      <c r="E4" s="123">
        <v>2</v>
      </c>
      <c r="F4" s="124">
        <v>2</v>
      </c>
      <c r="G4" s="122"/>
      <c r="H4" s="123"/>
      <c r="I4" s="124"/>
      <c r="J4" s="125"/>
      <c r="K4" s="126"/>
      <c r="L4" s="127"/>
      <c r="M4" s="125"/>
      <c r="N4" s="126"/>
      <c r="O4" s="127"/>
      <c r="P4" s="125"/>
      <c r="Q4" s="126"/>
      <c r="R4" s="126"/>
      <c r="S4" s="128"/>
      <c r="T4" s="129"/>
      <c r="U4" s="130"/>
      <c r="V4" s="125"/>
      <c r="W4" s="126"/>
      <c r="X4" s="127"/>
      <c r="Y4" s="120" t="s">
        <v>21</v>
      </c>
      <c r="Z4" s="120">
        <v>10</v>
      </c>
      <c r="AA4" s="121" t="s">
        <v>22</v>
      </c>
      <c r="AB4" s="121" t="s">
        <v>23</v>
      </c>
      <c r="AC4" s="258"/>
      <c r="AD4" s="242"/>
      <c r="AE4" s="1"/>
      <c r="AF4" s="2"/>
      <c r="AG4" s="2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2"/>
    </row>
    <row r="5" spans="1:49" s="319" customFormat="1" ht="26.4" customHeight="1" x14ac:dyDescent="0.25">
      <c r="A5" s="94" t="s">
        <v>18</v>
      </c>
      <c r="B5" s="39" t="s">
        <v>19</v>
      </c>
      <c r="C5" s="26" t="s">
        <v>24</v>
      </c>
      <c r="D5" s="30">
        <v>1</v>
      </c>
      <c r="E5" s="31">
        <v>2</v>
      </c>
      <c r="F5" s="32">
        <v>0</v>
      </c>
      <c r="G5" s="30"/>
      <c r="H5" s="31"/>
      <c r="I5" s="32"/>
      <c r="J5" s="44"/>
      <c r="K5" s="45"/>
      <c r="L5" s="46"/>
      <c r="M5" s="30"/>
      <c r="N5" s="31"/>
      <c r="O5" s="32"/>
      <c r="P5" s="30"/>
      <c r="Q5" s="31"/>
      <c r="R5" s="31"/>
      <c r="S5" s="58"/>
      <c r="T5" s="33"/>
      <c r="U5" s="59"/>
      <c r="V5" s="30"/>
      <c r="W5" s="31"/>
      <c r="X5" s="32"/>
      <c r="Y5" s="39" t="s">
        <v>16</v>
      </c>
      <c r="Z5" s="39">
        <v>2</v>
      </c>
      <c r="AA5" s="27" t="s">
        <v>25</v>
      </c>
      <c r="AB5" s="27" t="s">
        <v>26</v>
      </c>
      <c r="AC5" s="259"/>
      <c r="AD5" s="69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</row>
    <row r="6" spans="1:49" ht="26.4" customHeight="1" x14ac:dyDescent="0.25">
      <c r="A6" s="233" t="s">
        <v>18</v>
      </c>
      <c r="B6" s="234" t="s">
        <v>19</v>
      </c>
      <c r="C6" s="95" t="s">
        <v>27</v>
      </c>
      <c r="D6" s="236">
        <v>0</v>
      </c>
      <c r="E6" s="237">
        <v>2</v>
      </c>
      <c r="F6" s="238">
        <v>0</v>
      </c>
      <c r="G6" s="236"/>
      <c r="H6" s="237"/>
      <c r="I6" s="238"/>
      <c r="J6" s="236"/>
      <c r="K6" s="237"/>
      <c r="L6" s="238"/>
      <c r="M6" s="236"/>
      <c r="N6" s="237"/>
      <c r="O6" s="238"/>
      <c r="P6" s="236"/>
      <c r="Q6" s="237"/>
      <c r="R6" s="237"/>
      <c r="S6" s="250"/>
      <c r="T6" s="251"/>
      <c r="U6" s="252"/>
      <c r="V6" s="236"/>
      <c r="W6" s="237"/>
      <c r="X6" s="238"/>
      <c r="Y6" s="50" t="s">
        <v>16</v>
      </c>
      <c r="Z6" s="50">
        <v>2</v>
      </c>
      <c r="AA6" s="235" t="s">
        <v>28</v>
      </c>
      <c r="AB6" s="51" t="s">
        <v>29</v>
      </c>
      <c r="AC6" s="260"/>
      <c r="AD6" s="239" t="s">
        <v>30</v>
      </c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</row>
    <row r="7" spans="1:49" s="309" customFormat="1" ht="26.4" customHeight="1" x14ac:dyDescent="0.25">
      <c r="A7" s="301" t="s">
        <v>18</v>
      </c>
      <c r="B7" s="302" t="s">
        <v>19</v>
      </c>
      <c r="C7" s="303" t="s">
        <v>31</v>
      </c>
      <c r="D7" s="341">
        <v>2</v>
      </c>
      <c r="E7" s="342">
        <v>2</v>
      </c>
      <c r="F7" s="343">
        <v>0</v>
      </c>
      <c r="G7" s="341"/>
      <c r="H7" s="342"/>
      <c r="I7" s="343"/>
      <c r="J7" s="341"/>
      <c r="K7" s="342"/>
      <c r="L7" s="343"/>
      <c r="M7" s="341"/>
      <c r="N7" s="342"/>
      <c r="O7" s="343"/>
      <c r="P7" s="341"/>
      <c r="Q7" s="342"/>
      <c r="R7" s="342"/>
      <c r="S7" s="304"/>
      <c r="T7" s="305"/>
      <c r="U7" s="344"/>
      <c r="V7" s="341"/>
      <c r="W7" s="342"/>
      <c r="X7" s="343"/>
      <c r="Y7" s="302" t="s">
        <v>21</v>
      </c>
      <c r="Z7" s="302">
        <v>4</v>
      </c>
      <c r="AA7" s="307" t="s">
        <v>311</v>
      </c>
      <c r="AB7" s="307" t="s">
        <v>32</v>
      </c>
      <c r="AC7" s="347"/>
      <c r="AD7" s="348" t="s">
        <v>33</v>
      </c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</row>
    <row r="8" spans="1:49" s="319" customFormat="1" ht="26.4" customHeight="1" x14ac:dyDescent="0.25">
      <c r="A8" s="76" t="s">
        <v>18</v>
      </c>
      <c r="B8" s="28" t="s">
        <v>19</v>
      </c>
      <c r="C8" s="26" t="s">
        <v>34</v>
      </c>
      <c r="D8" s="30">
        <v>2</v>
      </c>
      <c r="E8" s="31">
        <v>2</v>
      </c>
      <c r="F8" s="32">
        <v>0</v>
      </c>
      <c r="G8" s="30"/>
      <c r="H8" s="31"/>
      <c r="I8" s="32"/>
      <c r="J8" s="30"/>
      <c r="K8" s="31"/>
      <c r="L8" s="32"/>
      <c r="M8" s="30"/>
      <c r="N8" s="31"/>
      <c r="O8" s="32"/>
      <c r="P8" s="30"/>
      <c r="Q8" s="31"/>
      <c r="R8" s="31"/>
      <c r="S8" s="58"/>
      <c r="T8" s="33"/>
      <c r="U8" s="59"/>
      <c r="V8" s="30"/>
      <c r="W8" s="31"/>
      <c r="X8" s="32"/>
      <c r="Y8" s="28" t="s">
        <v>21</v>
      </c>
      <c r="Z8" s="28">
        <v>4</v>
      </c>
      <c r="AA8" s="27" t="s">
        <v>35</v>
      </c>
      <c r="AB8" s="27" t="s">
        <v>36</v>
      </c>
      <c r="AC8" s="261"/>
      <c r="AD8" s="69" t="s">
        <v>33</v>
      </c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</row>
    <row r="9" spans="1:49" ht="26.4" customHeight="1" x14ac:dyDescent="0.25">
      <c r="A9" s="132" t="s">
        <v>37</v>
      </c>
      <c r="B9" s="118" t="s">
        <v>19</v>
      </c>
      <c r="C9" s="133" t="s">
        <v>38</v>
      </c>
      <c r="D9" s="135"/>
      <c r="E9" s="136"/>
      <c r="F9" s="137"/>
      <c r="G9" s="135">
        <v>2</v>
      </c>
      <c r="H9" s="136">
        <v>0</v>
      </c>
      <c r="I9" s="137">
        <v>2</v>
      </c>
      <c r="J9" s="145"/>
      <c r="K9" s="146"/>
      <c r="L9" s="147"/>
      <c r="M9" s="138"/>
      <c r="N9" s="139"/>
      <c r="O9" s="140"/>
      <c r="P9" s="138"/>
      <c r="Q9" s="139"/>
      <c r="R9" s="139"/>
      <c r="S9" s="141"/>
      <c r="T9" s="142"/>
      <c r="U9" s="143"/>
      <c r="V9" s="138"/>
      <c r="W9" s="139"/>
      <c r="X9" s="140"/>
      <c r="Y9" s="118" t="s">
        <v>21</v>
      </c>
      <c r="Z9" s="118">
        <v>5</v>
      </c>
      <c r="AA9" s="27" t="s">
        <v>39</v>
      </c>
      <c r="AB9" s="241" t="s">
        <v>40</v>
      </c>
      <c r="AC9" s="262" t="s">
        <v>20</v>
      </c>
      <c r="AD9" s="255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s="309" customFormat="1" ht="26.4" customHeight="1" x14ac:dyDescent="0.25">
      <c r="A10" s="301" t="s">
        <v>37</v>
      </c>
      <c r="B10" s="302" t="s">
        <v>19</v>
      </c>
      <c r="C10" s="303" t="s">
        <v>41</v>
      </c>
      <c r="D10" s="341"/>
      <c r="E10" s="342"/>
      <c r="F10" s="343"/>
      <c r="G10" s="341">
        <v>3</v>
      </c>
      <c r="H10" s="342">
        <v>3</v>
      </c>
      <c r="I10" s="343">
        <v>0</v>
      </c>
      <c r="J10" s="341"/>
      <c r="K10" s="342"/>
      <c r="L10" s="343"/>
      <c r="M10" s="341"/>
      <c r="N10" s="342"/>
      <c r="O10" s="343"/>
      <c r="P10" s="341"/>
      <c r="Q10" s="342"/>
      <c r="R10" s="342"/>
      <c r="S10" s="304"/>
      <c r="T10" s="305"/>
      <c r="U10" s="344"/>
      <c r="V10" s="341"/>
      <c r="W10" s="342"/>
      <c r="X10" s="343"/>
      <c r="Y10" s="302" t="s">
        <v>21</v>
      </c>
      <c r="Z10" s="302">
        <v>7</v>
      </c>
      <c r="AA10" s="307" t="s">
        <v>311</v>
      </c>
      <c r="AB10" s="306" t="s">
        <v>42</v>
      </c>
      <c r="AC10" s="345" t="s">
        <v>43</v>
      </c>
      <c r="AD10" s="346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</row>
    <row r="11" spans="1:49" s="319" customFormat="1" ht="26.4" customHeight="1" x14ac:dyDescent="0.25">
      <c r="A11" s="76" t="s">
        <v>37</v>
      </c>
      <c r="B11" s="28" t="s">
        <v>19</v>
      </c>
      <c r="C11" s="26" t="s">
        <v>44</v>
      </c>
      <c r="D11" s="30" t="s">
        <v>45</v>
      </c>
      <c r="E11" s="31" t="s">
        <v>45</v>
      </c>
      <c r="F11" s="32" t="s">
        <v>45</v>
      </c>
      <c r="G11" s="30">
        <v>3</v>
      </c>
      <c r="H11" s="31">
        <v>4</v>
      </c>
      <c r="I11" s="32">
        <v>0</v>
      </c>
      <c r="J11" s="30"/>
      <c r="K11" s="31"/>
      <c r="L11" s="32"/>
      <c r="M11" s="30"/>
      <c r="N11" s="31"/>
      <c r="O11" s="32"/>
      <c r="P11" s="30"/>
      <c r="Q11" s="31"/>
      <c r="R11" s="31"/>
      <c r="S11" s="58"/>
      <c r="T11" s="33"/>
      <c r="U11" s="59"/>
      <c r="V11" s="30"/>
      <c r="W11" s="31"/>
      <c r="X11" s="32"/>
      <c r="Y11" s="28" t="s">
        <v>21</v>
      </c>
      <c r="Z11" s="28">
        <v>8</v>
      </c>
      <c r="AA11" s="27" t="s">
        <v>35</v>
      </c>
      <c r="AB11" s="254" t="s">
        <v>46</v>
      </c>
      <c r="AC11" s="263" t="s">
        <v>47</v>
      </c>
      <c r="AD11" s="256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</row>
    <row r="12" spans="1:49" s="309" customFormat="1" ht="26.4" customHeight="1" x14ac:dyDescent="0.25">
      <c r="A12" s="301" t="s">
        <v>37</v>
      </c>
      <c r="B12" s="302" t="s">
        <v>19</v>
      </c>
      <c r="C12" s="303" t="s">
        <v>48</v>
      </c>
      <c r="D12" s="341"/>
      <c r="E12" s="342"/>
      <c r="F12" s="343"/>
      <c r="G12" s="341">
        <v>2</v>
      </c>
      <c r="H12" s="342">
        <v>0</v>
      </c>
      <c r="I12" s="343">
        <v>2</v>
      </c>
      <c r="J12" s="341"/>
      <c r="K12" s="342"/>
      <c r="L12" s="343"/>
      <c r="M12" s="341"/>
      <c r="N12" s="342"/>
      <c r="O12" s="343"/>
      <c r="P12" s="341"/>
      <c r="Q12" s="342"/>
      <c r="R12" s="342"/>
      <c r="S12" s="304"/>
      <c r="T12" s="305"/>
      <c r="U12" s="344"/>
      <c r="V12" s="341"/>
      <c r="W12" s="342"/>
      <c r="X12" s="343"/>
      <c r="Y12" s="302" t="s">
        <v>21</v>
      </c>
      <c r="Z12" s="302">
        <v>5</v>
      </c>
      <c r="AA12" s="307" t="s">
        <v>22</v>
      </c>
      <c r="AB12" s="306" t="s">
        <v>49</v>
      </c>
      <c r="AC12" s="345" t="s">
        <v>20</v>
      </c>
      <c r="AD12" s="346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</row>
    <row r="13" spans="1:49" ht="26.4" customHeight="1" x14ac:dyDescent="0.25">
      <c r="A13" s="148" t="s">
        <v>50</v>
      </c>
      <c r="B13" s="149" t="s">
        <v>19</v>
      </c>
      <c r="C13" s="133" t="s">
        <v>51</v>
      </c>
      <c r="D13" s="135"/>
      <c r="E13" s="136"/>
      <c r="F13" s="137"/>
      <c r="G13" s="135"/>
      <c r="H13" s="136"/>
      <c r="I13" s="136"/>
      <c r="J13" s="150">
        <v>3</v>
      </c>
      <c r="K13" s="151">
        <v>2</v>
      </c>
      <c r="L13" s="152">
        <v>0</v>
      </c>
      <c r="M13" s="136"/>
      <c r="N13" s="136"/>
      <c r="O13" s="137"/>
      <c r="P13" s="135"/>
      <c r="Q13" s="136"/>
      <c r="R13" s="137"/>
      <c r="S13" s="135"/>
      <c r="T13" s="136"/>
      <c r="U13" s="137"/>
      <c r="V13" s="135"/>
      <c r="W13" s="136"/>
      <c r="X13" s="137"/>
      <c r="Y13" s="149" t="s">
        <v>21</v>
      </c>
      <c r="Z13" s="149">
        <v>6</v>
      </c>
      <c r="AA13" s="134" t="s">
        <v>52</v>
      </c>
      <c r="AB13" s="189" t="s">
        <v>53</v>
      </c>
      <c r="AC13" s="264" t="s">
        <v>44</v>
      </c>
      <c r="AD13" s="255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5" customHeight="1" x14ac:dyDescent="0.25">
      <c r="A14" s="163"/>
      <c r="B14" s="415" t="s">
        <v>58</v>
      </c>
      <c r="C14" s="416"/>
      <c r="D14" s="164">
        <f>SUMIF(A4:A13,"k1",Z4:Z13)</f>
        <v>22</v>
      </c>
      <c r="E14" s="165"/>
      <c r="F14" s="165"/>
      <c r="G14" s="164">
        <f>SUMIF(A4:A13,"k2",Z4:Z13)</f>
        <v>25</v>
      </c>
      <c r="H14" s="165"/>
      <c r="I14" s="165"/>
      <c r="J14" s="164">
        <f>SUMIF(A4:A13,"k3",Z4:Z13)</f>
        <v>6</v>
      </c>
      <c r="K14" s="165"/>
      <c r="L14" s="165"/>
      <c r="M14" s="164">
        <f>SUMIF(A4:A13,"k4",Z4:Z13)</f>
        <v>0</v>
      </c>
      <c r="N14" s="165"/>
      <c r="O14" s="165"/>
      <c r="P14" s="164">
        <f>SUMIF(A4:A13,"k5",Z4:Z13)</f>
        <v>0</v>
      </c>
      <c r="Q14" s="165"/>
      <c r="R14" s="165"/>
      <c r="S14" s="164">
        <f>SUMIF(A4:A13,"k6",Z4:Z13)</f>
        <v>0</v>
      </c>
      <c r="T14" s="165"/>
      <c r="U14" s="165"/>
      <c r="V14" s="164">
        <f>SUMIF(A4:A13,"k7",Z4:Z13)</f>
        <v>0</v>
      </c>
      <c r="W14" s="165"/>
      <c r="X14" s="165"/>
      <c r="Y14" s="122"/>
      <c r="Z14" s="166">
        <f t="shared" ref="Z14:Z15" si="0">SUM(D14:W14)</f>
        <v>53</v>
      </c>
      <c r="AA14" s="167"/>
      <c r="AB14" s="167"/>
      <c r="AC14" s="266"/>
      <c r="AD14" s="167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5" customHeight="1" x14ac:dyDescent="0.25">
      <c r="A15" s="163"/>
      <c r="B15" s="417" t="s">
        <v>59</v>
      </c>
      <c r="C15" s="418"/>
      <c r="D15" s="141">
        <f>SUMIF(A4:A13,"nk1",Z4:Z13)</f>
        <v>0</v>
      </c>
      <c r="E15" s="151"/>
      <c r="F15" s="151"/>
      <c r="G15" s="141">
        <f>SUMIF(A4:A13,"nk2",Z4:Z13)</f>
        <v>0</v>
      </c>
      <c r="H15" s="151"/>
      <c r="I15" s="151"/>
      <c r="J15" s="141">
        <f>SUMIF(A4:A13,"nk3",Z4:Z13)</f>
        <v>0</v>
      </c>
      <c r="K15" s="151"/>
      <c r="L15" s="151"/>
      <c r="M15" s="141">
        <f>SUMIF(A4:A13,"nk4",Z4:Z13)</f>
        <v>0</v>
      </c>
      <c r="N15" s="151"/>
      <c r="O15" s="151"/>
      <c r="P15" s="141">
        <f>SUMIF(A4:A13,"nk5",Z4:Z13)</f>
        <v>0</v>
      </c>
      <c r="Q15" s="151"/>
      <c r="R15" s="151"/>
      <c r="S15" s="141">
        <f>SUMIF(A4:A13,"nk6",Z4:Z13)</f>
        <v>0</v>
      </c>
      <c r="T15" s="151"/>
      <c r="U15" s="151"/>
      <c r="V15" s="141">
        <f>SUMIF(A4:A13,"nk7",Z4:Z13)</f>
        <v>0</v>
      </c>
      <c r="W15" s="151"/>
      <c r="X15" s="151"/>
      <c r="Y15" s="135"/>
      <c r="Z15" s="168">
        <f t="shared" si="0"/>
        <v>0</v>
      </c>
      <c r="AA15" s="2"/>
      <c r="AB15" s="2"/>
      <c r="AC15" s="267"/>
      <c r="AD15" s="167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24.75" customHeight="1" x14ac:dyDescent="0.25">
      <c r="A16" s="169"/>
      <c r="B16" s="62"/>
      <c r="C16" s="11"/>
      <c r="D16" s="3"/>
      <c r="E16" s="170"/>
      <c r="F16" s="170"/>
      <c r="G16" s="3"/>
      <c r="H16" s="170"/>
      <c r="I16" s="170"/>
      <c r="J16" s="3"/>
      <c r="K16" s="170"/>
      <c r="L16" s="170"/>
      <c r="M16" s="3"/>
      <c r="N16" s="170"/>
      <c r="O16" s="170"/>
      <c r="P16" s="3"/>
      <c r="Q16" s="170"/>
      <c r="R16" s="170"/>
      <c r="S16" s="3"/>
      <c r="T16" s="170"/>
      <c r="U16" s="170"/>
      <c r="V16" s="3"/>
      <c r="W16" s="170"/>
      <c r="X16" s="170"/>
      <c r="Y16" s="169"/>
      <c r="Z16" s="170"/>
      <c r="AA16" s="2"/>
      <c r="AB16" s="2"/>
      <c r="AC16" s="267"/>
      <c r="AD16" s="167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30" customHeight="1" x14ac:dyDescent="0.25">
      <c r="A17" s="412" t="s">
        <v>313</v>
      </c>
      <c r="B17" s="411"/>
      <c r="C17" s="411"/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</row>
    <row r="18" spans="1:49" s="319" customFormat="1" ht="26.4" customHeight="1" x14ac:dyDescent="0.25">
      <c r="A18" s="77" t="s">
        <v>18</v>
      </c>
      <c r="B18" s="78" t="s">
        <v>19</v>
      </c>
      <c r="C18" s="79" t="s">
        <v>60</v>
      </c>
      <c r="D18" s="78">
        <v>2</v>
      </c>
      <c r="E18" s="80">
        <v>0</v>
      </c>
      <c r="F18" s="81">
        <v>0</v>
      </c>
      <c r="G18" s="78"/>
      <c r="H18" s="80"/>
      <c r="I18" s="81"/>
      <c r="J18" s="78"/>
      <c r="K18" s="80"/>
      <c r="L18" s="81"/>
      <c r="M18" s="78"/>
      <c r="N18" s="80"/>
      <c r="O18" s="81"/>
      <c r="P18" s="78"/>
      <c r="Q18" s="80"/>
      <c r="R18" s="80"/>
      <c r="S18" s="82"/>
      <c r="T18" s="83"/>
      <c r="U18" s="84"/>
      <c r="V18" s="78"/>
      <c r="W18" s="80"/>
      <c r="X18" s="81"/>
      <c r="Y18" s="85" t="s">
        <v>21</v>
      </c>
      <c r="Z18" s="85">
        <v>2</v>
      </c>
      <c r="AA18" s="86" t="s">
        <v>61</v>
      </c>
      <c r="AB18" s="86" t="s">
        <v>62</v>
      </c>
      <c r="AC18" s="268"/>
      <c r="AD18" s="322"/>
      <c r="AE18" s="29"/>
      <c r="AF18" s="298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</row>
    <row r="19" spans="1:49" s="319" customFormat="1" ht="26.4" customHeight="1" x14ac:dyDescent="0.25">
      <c r="A19" s="87" t="s">
        <v>50</v>
      </c>
      <c r="B19" s="64" t="s">
        <v>19</v>
      </c>
      <c r="C19" s="40" t="s">
        <v>63</v>
      </c>
      <c r="D19" s="30"/>
      <c r="E19" s="31"/>
      <c r="F19" s="32"/>
      <c r="G19" s="30"/>
      <c r="H19" s="31"/>
      <c r="I19" s="32"/>
      <c r="J19" s="30">
        <v>4</v>
      </c>
      <c r="K19" s="31">
        <v>0</v>
      </c>
      <c r="L19" s="32">
        <v>0</v>
      </c>
      <c r="M19" s="30"/>
      <c r="N19" s="31"/>
      <c r="O19" s="32"/>
      <c r="P19" s="30"/>
      <c r="Q19" s="31"/>
      <c r="R19" s="31"/>
      <c r="S19" s="58"/>
      <c r="T19" s="33"/>
      <c r="U19" s="59"/>
      <c r="V19" s="30"/>
      <c r="W19" s="31"/>
      <c r="X19" s="32"/>
      <c r="Y19" s="64" t="s">
        <v>21</v>
      </c>
      <c r="Z19" s="64">
        <v>5</v>
      </c>
      <c r="AA19" s="51" t="s">
        <v>64</v>
      </c>
      <c r="AB19" s="51" t="s">
        <v>65</v>
      </c>
      <c r="AC19" s="269"/>
      <c r="AD19" s="254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</row>
    <row r="20" spans="1:49" s="319" customFormat="1" ht="26.4" customHeight="1" x14ac:dyDescent="0.25">
      <c r="A20" s="88" t="s">
        <v>66</v>
      </c>
      <c r="B20" s="30" t="s">
        <v>19</v>
      </c>
      <c r="C20" s="26" t="s">
        <v>67</v>
      </c>
      <c r="D20" s="30"/>
      <c r="E20" s="31"/>
      <c r="F20" s="32"/>
      <c r="G20" s="34"/>
      <c r="H20" s="36"/>
      <c r="I20" s="37"/>
      <c r="J20" s="30"/>
      <c r="K20" s="31"/>
      <c r="L20" s="32"/>
      <c r="M20" s="30">
        <v>2</v>
      </c>
      <c r="N20" s="31">
        <v>0</v>
      </c>
      <c r="O20" s="32">
        <v>0</v>
      </c>
      <c r="P20" s="30"/>
      <c r="Q20" s="31"/>
      <c r="R20" s="31"/>
      <c r="S20" s="58"/>
      <c r="T20" s="33"/>
      <c r="U20" s="59"/>
      <c r="V20" s="30"/>
      <c r="W20" s="31"/>
      <c r="X20" s="32"/>
      <c r="Y20" s="28" t="s">
        <v>21</v>
      </c>
      <c r="Z20" s="28">
        <v>2</v>
      </c>
      <c r="AA20" s="51" t="s">
        <v>68</v>
      </c>
      <c r="AB20" s="27" t="s">
        <v>69</v>
      </c>
      <c r="AC20" s="270"/>
      <c r="AD20" s="254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</row>
    <row r="21" spans="1:49" s="309" customFormat="1" ht="26.4" customHeight="1" x14ac:dyDescent="0.25">
      <c r="A21" s="349" t="s">
        <v>70</v>
      </c>
      <c r="B21" s="341" t="s">
        <v>19</v>
      </c>
      <c r="C21" s="350" t="s">
        <v>71</v>
      </c>
      <c r="D21" s="341"/>
      <c r="E21" s="342"/>
      <c r="F21" s="343"/>
      <c r="G21" s="341"/>
      <c r="H21" s="342"/>
      <c r="I21" s="343"/>
      <c r="J21" s="341"/>
      <c r="K21" s="342"/>
      <c r="L21" s="343"/>
      <c r="M21" s="341"/>
      <c r="N21" s="342"/>
      <c r="O21" s="343"/>
      <c r="P21" s="341">
        <v>2</v>
      </c>
      <c r="Q21" s="342">
        <v>0</v>
      </c>
      <c r="R21" s="342">
        <v>0</v>
      </c>
      <c r="S21" s="304"/>
      <c r="T21" s="305"/>
      <c r="U21" s="344"/>
      <c r="V21" s="341"/>
      <c r="W21" s="342"/>
      <c r="X21" s="343"/>
      <c r="Y21" s="351" t="s">
        <v>21</v>
      </c>
      <c r="Z21" s="351">
        <v>2</v>
      </c>
      <c r="AA21" s="352" t="s">
        <v>314</v>
      </c>
      <c r="AB21" s="350" t="s">
        <v>72</v>
      </c>
      <c r="AC21" s="353"/>
      <c r="AD21" s="354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</row>
    <row r="22" spans="1:49" ht="26.4" customHeight="1" x14ac:dyDescent="0.25">
      <c r="A22" s="132" t="s">
        <v>73</v>
      </c>
      <c r="B22" s="118" t="s">
        <v>19</v>
      </c>
      <c r="C22" s="133" t="s">
        <v>74</v>
      </c>
      <c r="D22" s="135"/>
      <c r="E22" s="136"/>
      <c r="F22" s="137"/>
      <c r="G22" s="135"/>
      <c r="H22" s="136"/>
      <c r="I22" s="137"/>
      <c r="J22" s="135"/>
      <c r="K22" s="136"/>
      <c r="L22" s="137"/>
      <c r="M22" s="135"/>
      <c r="N22" s="136"/>
      <c r="O22" s="137"/>
      <c r="P22" s="89"/>
      <c r="Q22" s="90"/>
      <c r="R22" s="91"/>
      <c r="S22" s="138"/>
      <c r="T22" s="139"/>
      <c r="U22" s="137"/>
      <c r="V22" s="135">
        <v>4</v>
      </c>
      <c r="W22" s="136">
        <v>0</v>
      </c>
      <c r="X22" s="137">
        <v>0</v>
      </c>
      <c r="Y22" s="118" t="s">
        <v>21</v>
      </c>
      <c r="Z22" s="118">
        <v>5</v>
      </c>
      <c r="AA22" s="134" t="s">
        <v>75</v>
      </c>
      <c r="AB22" s="134" t="s">
        <v>76</v>
      </c>
      <c r="AC22" s="271"/>
      <c r="AD22" s="323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s="309" customFormat="1" ht="26.4" customHeight="1" x14ac:dyDescent="0.25">
      <c r="A23" s="355" t="s">
        <v>18</v>
      </c>
      <c r="B23" s="351" t="s">
        <v>19</v>
      </c>
      <c r="C23" s="356" t="s">
        <v>77</v>
      </c>
      <c r="D23" s="357">
        <v>0</v>
      </c>
      <c r="E23" s="358">
        <v>3</v>
      </c>
      <c r="F23" s="359">
        <v>0</v>
      </c>
      <c r="G23" s="357"/>
      <c r="H23" s="358"/>
      <c r="I23" s="359"/>
      <c r="J23" s="357"/>
      <c r="K23" s="358"/>
      <c r="L23" s="359"/>
      <c r="M23" s="360"/>
      <c r="N23" s="361"/>
      <c r="O23" s="362"/>
      <c r="P23" s="363"/>
      <c r="Q23" s="364"/>
      <c r="R23" s="364"/>
      <c r="S23" s="357"/>
      <c r="T23" s="358"/>
      <c r="U23" s="359"/>
      <c r="V23" s="357"/>
      <c r="W23" s="358"/>
      <c r="X23" s="359"/>
      <c r="Y23" s="351" t="s">
        <v>16</v>
      </c>
      <c r="Z23" s="351">
        <v>2</v>
      </c>
      <c r="AA23" s="365" t="s">
        <v>78</v>
      </c>
      <c r="AB23" s="365" t="s">
        <v>79</v>
      </c>
      <c r="AC23" s="366"/>
      <c r="AD23" s="367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300"/>
    </row>
    <row r="24" spans="1:49" s="309" customFormat="1" ht="26.4" customHeight="1" x14ac:dyDescent="0.25">
      <c r="A24" s="355" t="s">
        <v>80</v>
      </c>
      <c r="B24" s="351" t="s">
        <v>54</v>
      </c>
      <c r="C24" s="356" t="s">
        <v>81</v>
      </c>
      <c r="D24" s="363"/>
      <c r="E24" s="364"/>
      <c r="F24" s="368"/>
      <c r="G24" s="357">
        <v>0</v>
      </c>
      <c r="H24" s="358">
        <v>2</v>
      </c>
      <c r="I24" s="359">
        <v>0</v>
      </c>
      <c r="J24" s="357"/>
      <c r="K24" s="358"/>
      <c r="L24" s="359"/>
      <c r="M24" s="357"/>
      <c r="N24" s="358"/>
      <c r="O24" s="359"/>
      <c r="P24" s="363"/>
      <c r="Q24" s="364"/>
      <c r="R24" s="364"/>
      <c r="S24" s="357"/>
      <c r="T24" s="358"/>
      <c r="U24" s="359"/>
      <c r="V24" s="357"/>
      <c r="W24" s="358"/>
      <c r="X24" s="359"/>
      <c r="Y24" s="351" t="s">
        <v>16</v>
      </c>
      <c r="Z24" s="351">
        <v>2</v>
      </c>
      <c r="AA24" s="365" t="s">
        <v>78</v>
      </c>
      <c r="AB24" s="365" t="s">
        <v>82</v>
      </c>
      <c r="AC24" s="366"/>
      <c r="AD24" s="367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</row>
    <row r="25" spans="1:49" ht="26.4" customHeight="1" x14ac:dyDescent="0.25">
      <c r="A25" s="171" t="s">
        <v>83</v>
      </c>
      <c r="B25" s="172" t="s">
        <v>54</v>
      </c>
      <c r="C25" s="115" t="s">
        <v>84</v>
      </c>
      <c r="D25" s="122">
        <v>2</v>
      </c>
      <c r="E25" s="123">
        <v>0</v>
      </c>
      <c r="F25" s="124">
        <v>0</v>
      </c>
      <c r="G25" s="122"/>
      <c r="H25" s="123"/>
      <c r="I25" s="124"/>
      <c r="J25" s="122"/>
      <c r="K25" s="123"/>
      <c r="L25" s="124"/>
      <c r="M25" s="122"/>
      <c r="N25" s="123"/>
      <c r="O25" s="124"/>
      <c r="P25" s="122"/>
      <c r="Q25" s="123"/>
      <c r="R25" s="123"/>
      <c r="S25" s="128"/>
      <c r="T25" s="129"/>
      <c r="U25" s="130"/>
      <c r="V25" s="125"/>
      <c r="W25" s="126"/>
      <c r="X25" s="127"/>
      <c r="Y25" s="172" t="s">
        <v>16</v>
      </c>
      <c r="Z25" s="172">
        <v>2</v>
      </c>
      <c r="AA25" s="121" t="s">
        <v>85</v>
      </c>
      <c r="AB25" s="121" t="s">
        <v>86</v>
      </c>
      <c r="AC25" s="271"/>
      <c r="AD25" s="217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s="319" customFormat="1" ht="26.4" customHeight="1" x14ac:dyDescent="0.25">
      <c r="A26" s="76" t="s">
        <v>80</v>
      </c>
      <c r="B26" s="28" t="s">
        <v>54</v>
      </c>
      <c r="C26" s="26" t="s">
        <v>87</v>
      </c>
      <c r="D26" s="30"/>
      <c r="E26" s="31"/>
      <c r="F26" s="32"/>
      <c r="G26" s="30">
        <v>2</v>
      </c>
      <c r="H26" s="31">
        <v>0</v>
      </c>
      <c r="I26" s="32">
        <v>0</v>
      </c>
      <c r="J26" s="30"/>
      <c r="K26" s="31"/>
      <c r="L26" s="32"/>
      <c r="M26" s="30"/>
      <c r="N26" s="31"/>
      <c r="O26" s="32"/>
      <c r="P26" s="30"/>
      <c r="Q26" s="31"/>
      <c r="R26" s="31"/>
      <c r="S26" s="58"/>
      <c r="T26" s="33"/>
      <c r="U26" s="59"/>
      <c r="V26" s="30"/>
      <c r="W26" s="31"/>
      <c r="X26" s="32"/>
      <c r="Y26" s="28" t="s">
        <v>21</v>
      </c>
      <c r="Z26" s="28">
        <v>2</v>
      </c>
      <c r="AA26" s="27" t="s">
        <v>88</v>
      </c>
      <c r="AB26" s="27" t="s">
        <v>89</v>
      </c>
      <c r="AC26" s="259"/>
      <c r="AD26" s="254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</row>
    <row r="27" spans="1:49" ht="26.4" customHeight="1" x14ac:dyDescent="0.25">
      <c r="A27" s="132" t="s">
        <v>90</v>
      </c>
      <c r="B27" s="118" t="s">
        <v>54</v>
      </c>
      <c r="C27" s="133" t="s">
        <v>91</v>
      </c>
      <c r="D27" s="135"/>
      <c r="E27" s="136"/>
      <c r="F27" s="137"/>
      <c r="G27" s="135"/>
      <c r="H27" s="136"/>
      <c r="I27" s="137"/>
      <c r="J27" s="135">
        <v>1</v>
      </c>
      <c r="K27" s="136">
        <v>0</v>
      </c>
      <c r="L27" s="137">
        <v>0</v>
      </c>
      <c r="M27" s="135"/>
      <c r="N27" s="136"/>
      <c r="O27" s="137"/>
      <c r="P27" s="135"/>
      <c r="Q27" s="136"/>
      <c r="R27" s="136"/>
      <c r="S27" s="141"/>
      <c r="T27" s="142"/>
      <c r="U27" s="143"/>
      <c r="V27" s="138"/>
      <c r="W27" s="139"/>
      <c r="X27" s="140"/>
      <c r="Y27" s="118" t="s">
        <v>16</v>
      </c>
      <c r="Z27" s="118">
        <v>1</v>
      </c>
      <c r="AA27" s="134" t="s">
        <v>92</v>
      </c>
      <c r="AB27" s="134" t="s">
        <v>93</v>
      </c>
      <c r="AC27" s="272"/>
      <c r="AD27" s="189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26.4" customHeight="1" x14ac:dyDescent="0.25">
      <c r="A28" s="76" t="s">
        <v>90</v>
      </c>
      <c r="B28" s="28" t="s">
        <v>54</v>
      </c>
      <c r="C28" s="26" t="s">
        <v>94</v>
      </c>
      <c r="D28" s="30"/>
      <c r="E28" s="31"/>
      <c r="F28" s="32"/>
      <c r="G28" s="30"/>
      <c r="H28" s="31"/>
      <c r="I28" s="32"/>
      <c r="J28" s="30">
        <v>2</v>
      </c>
      <c r="K28" s="31">
        <v>0</v>
      </c>
      <c r="L28" s="32">
        <v>0</v>
      </c>
      <c r="M28" s="30"/>
      <c r="N28" s="31"/>
      <c r="O28" s="32"/>
      <c r="P28" s="30"/>
      <c r="Q28" s="31"/>
      <c r="R28" s="31"/>
      <c r="S28" s="58"/>
      <c r="T28" s="33"/>
      <c r="U28" s="59"/>
      <c r="V28" s="30"/>
      <c r="W28" s="31"/>
      <c r="X28" s="32"/>
      <c r="Y28" s="28" t="s">
        <v>21</v>
      </c>
      <c r="Z28" s="28">
        <v>2</v>
      </c>
      <c r="AA28" s="27" t="s">
        <v>95</v>
      </c>
      <c r="AB28" s="27" t="s">
        <v>96</v>
      </c>
      <c r="AC28" s="259"/>
      <c r="AD28" s="254"/>
      <c r="AE28" s="1"/>
      <c r="AF28" s="299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26.4" customHeight="1" x14ac:dyDescent="0.25">
      <c r="A29" s="88" t="s">
        <v>97</v>
      </c>
      <c r="B29" s="30" t="s">
        <v>54</v>
      </c>
      <c r="C29" s="57" t="s">
        <v>98</v>
      </c>
      <c r="D29" s="30"/>
      <c r="E29" s="31"/>
      <c r="F29" s="32"/>
      <c r="G29" s="30"/>
      <c r="H29" s="31"/>
      <c r="I29" s="32"/>
      <c r="J29" s="30"/>
      <c r="K29" s="31"/>
      <c r="L29" s="32"/>
      <c r="M29" s="30">
        <v>1</v>
      </c>
      <c r="N29" s="31">
        <v>0</v>
      </c>
      <c r="O29" s="32">
        <v>0</v>
      </c>
      <c r="P29" s="30"/>
      <c r="Q29" s="31"/>
      <c r="R29" s="31"/>
      <c r="S29" s="58"/>
      <c r="T29" s="33"/>
      <c r="U29" s="59"/>
      <c r="V29" s="30"/>
      <c r="W29" s="31"/>
      <c r="X29" s="32"/>
      <c r="Y29" s="64" t="s">
        <v>21</v>
      </c>
      <c r="Z29" s="64">
        <v>2</v>
      </c>
      <c r="AA29" s="51" t="s">
        <v>68</v>
      </c>
      <c r="AB29" s="57" t="s">
        <v>99</v>
      </c>
      <c r="AC29" s="273"/>
      <c r="AD29" s="324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26.4" customHeight="1" x14ac:dyDescent="0.25">
      <c r="A30" s="132" t="s">
        <v>100</v>
      </c>
      <c r="B30" s="118" t="s">
        <v>54</v>
      </c>
      <c r="C30" s="133" t="s">
        <v>101</v>
      </c>
      <c r="D30" s="135"/>
      <c r="E30" s="136"/>
      <c r="F30" s="137"/>
      <c r="G30" s="135"/>
      <c r="H30" s="136"/>
      <c r="I30" s="137"/>
      <c r="J30" s="135"/>
      <c r="K30" s="136"/>
      <c r="L30" s="137"/>
      <c r="M30" s="89"/>
      <c r="N30" s="90"/>
      <c r="O30" s="91"/>
      <c r="P30" s="135"/>
      <c r="Q30" s="136"/>
      <c r="R30" s="137"/>
      <c r="S30" s="135"/>
      <c r="T30" s="136"/>
      <c r="U30" s="137"/>
      <c r="V30" s="135">
        <v>4</v>
      </c>
      <c r="W30" s="136">
        <v>0</v>
      </c>
      <c r="X30" s="137">
        <v>0</v>
      </c>
      <c r="Y30" s="118" t="s">
        <v>21</v>
      </c>
      <c r="Z30" s="118">
        <v>5</v>
      </c>
      <c r="AA30" s="66" t="s">
        <v>102</v>
      </c>
      <c r="AB30" s="134" t="s">
        <v>103</v>
      </c>
      <c r="AC30" s="274" t="s">
        <v>63</v>
      </c>
      <c r="AD30" s="217"/>
      <c r="AE30" s="4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26.4" customHeight="1" x14ac:dyDescent="0.25">
      <c r="A31" s="132" t="s">
        <v>100</v>
      </c>
      <c r="B31" s="118" t="s">
        <v>54</v>
      </c>
      <c r="C31" s="133" t="s">
        <v>104</v>
      </c>
      <c r="D31" s="135"/>
      <c r="E31" s="136"/>
      <c r="F31" s="137"/>
      <c r="G31" s="135"/>
      <c r="H31" s="136"/>
      <c r="I31" s="137"/>
      <c r="J31" s="135"/>
      <c r="K31" s="136"/>
      <c r="L31" s="137"/>
      <c r="M31" s="135"/>
      <c r="N31" s="136"/>
      <c r="O31" s="137"/>
      <c r="P31" s="89"/>
      <c r="Q31" s="90"/>
      <c r="R31" s="90"/>
      <c r="S31" s="141"/>
      <c r="T31" s="142"/>
      <c r="U31" s="143"/>
      <c r="V31" s="135">
        <v>1</v>
      </c>
      <c r="W31" s="136">
        <v>0</v>
      </c>
      <c r="X31" s="136">
        <v>0</v>
      </c>
      <c r="Y31" s="118" t="s">
        <v>16</v>
      </c>
      <c r="Z31" s="118">
        <v>1</v>
      </c>
      <c r="AA31" s="134" t="s">
        <v>85</v>
      </c>
      <c r="AB31" s="134" t="s">
        <v>105</v>
      </c>
      <c r="AC31" s="272"/>
      <c r="AD31" s="189"/>
      <c r="AE31" s="1"/>
      <c r="AF31" s="299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26.4" customHeight="1" x14ac:dyDescent="0.25">
      <c r="A32" s="173" t="s">
        <v>100</v>
      </c>
      <c r="B32" s="174" t="s">
        <v>54</v>
      </c>
      <c r="C32" s="155" t="s">
        <v>106</v>
      </c>
      <c r="D32" s="156"/>
      <c r="E32" s="157"/>
      <c r="F32" s="158"/>
      <c r="G32" s="156"/>
      <c r="H32" s="157"/>
      <c r="I32" s="158"/>
      <c r="J32" s="156"/>
      <c r="K32" s="157"/>
      <c r="L32" s="158"/>
      <c r="M32" s="156"/>
      <c r="N32" s="157"/>
      <c r="O32" s="158"/>
      <c r="P32" s="92"/>
      <c r="Q32" s="93"/>
      <c r="R32" s="93"/>
      <c r="S32" s="159"/>
      <c r="T32" s="160"/>
      <c r="U32" s="161"/>
      <c r="V32" s="156">
        <v>2</v>
      </c>
      <c r="W32" s="157">
        <v>0</v>
      </c>
      <c r="X32" s="157">
        <v>1</v>
      </c>
      <c r="Y32" s="174" t="s">
        <v>16</v>
      </c>
      <c r="Z32" s="174">
        <v>3</v>
      </c>
      <c r="AA32" s="175" t="s">
        <v>107</v>
      </c>
      <c r="AB32" s="162" t="s">
        <v>108</v>
      </c>
      <c r="AC32" s="275"/>
      <c r="AD32" s="325"/>
      <c r="AE32" s="1"/>
      <c r="AF32" s="299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5" customHeight="1" x14ac:dyDescent="0.25">
      <c r="A33" s="176"/>
      <c r="B33" s="415" t="s">
        <v>58</v>
      </c>
      <c r="C33" s="416"/>
      <c r="D33" s="164">
        <f>SUMIF(A18:A32,"k1",Z18:Z32)</f>
        <v>4</v>
      </c>
      <c r="E33" s="165"/>
      <c r="F33" s="165"/>
      <c r="G33" s="164">
        <f>SUMIF(A18:A32,"k2",Z18:Z32)</f>
        <v>0</v>
      </c>
      <c r="H33" s="165"/>
      <c r="I33" s="165"/>
      <c r="J33" s="164">
        <f>SUMIF(A18:A32,"k3",Z18:Z32)</f>
        <v>5</v>
      </c>
      <c r="K33" s="165"/>
      <c r="L33" s="165"/>
      <c r="M33" s="164">
        <f>SUMIF(A18:A32,"k4",Z18:Z32)</f>
        <v>2</v>
      </c>
      <c r="N33" s="165"/>
      <c r="O33" s="165"/>
      <c r="P33" s="164">
        <f>SUMIF(A18:A32,"k5",Z18:Z32)</f>
        <v>2</v>
      </c>
      <c r="Q33" s="165"/>
      <c r="R33" s="165"/>
      <c r="S33" s="164">
        <f>SUMIF(A18:A32,"k6",Z18:Z32)</f>
        <v>0</v>
      </c>
      <c r="T33" s="165"/>
      <c r="U33" s="165"/>
      <c r="V33" s="164">
        <f>SUMIF(A18:A32,"k7",Z18:Z32)</f>
        <v>5</v>
      </c>
      <c r="W33" s="129"/>
      <c r="X33" s="129"/>
      <c r="Y33" s="128"/>
      <c r="Z33" s="166">
        <f t="shared" ref="Z33:Z34" si="1">SUM(D33:W33)</f>
        <v>18</v>
      </c>
      <c r="AA33" s="167"/>
      <c r="AB33" s="167"/>
      <c r="AC33" s="266"/>
      <c r="AD33" s="167"/>
      <c r="AE33" s="1"/>
      <c r="AF33" s="299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5" customHeight="1" x14ac:dyDescent="0.25">
      <c r="A34" s="3"/>
      <c r="B34" s="419" t="s">
        <v>315</v>
      </c>
      <c r="C34" s="418"/>
      <c r="D34" s="141">
        <f>SUMIF(A18:A32,"nk1",Z18:Z32)</f>
        <v>2</v>
      </c>
      <c r="E34" s="151"/>
      <c r="F34" s="151"/>
      <c r="G34" s="141">
        <f>SUMIF(A18:A32,"nk2",Z18:Z32)</f>
        <v>4</v>
      </c>
      <c r="H34" s="151"/>
      <c r="I34" s="151"/>
      <c r="J34" s="141">
        <f>SUMIF(A18:A32,"nk3",Z18:Z32)</f>
        <v>3</v>
      </c>
      <c r="K34" s="151"/>
      <c r="L34" s="151"/>
      <c r="M34" s="141">
        <f>SUMIF(A18:A32,"nk4",Z18:Z32)</f>
        <v>2</v>
      </c>
      <c r="N34" s="151"/>
      <c r="O34" s="151"/>
      <c r="P34" s="141">
        <f>SUMIF(A18:A32,"nk5",Z18:Z32)</f>
        <v>0</v>
      </c>
      <c r="Q34" s="151"/>
      <c r="R34" s="151"/>
      <c r="S34" s="141">
        <f>SUMIF(A18:A32,"nk6",Z18:Z32)</f>
        <v>0</v>
      </c>
      <c r="T34" s="151"/>
      <c r="U34" s="151"/>
      <c r="V34" s="141">
        <f>SUMIF(A18:A32,"nk7",Z18:Z32)</f>
        <v>9</v>
      </c>
      <c r="W34" s="142"/>
      <c r="X34" s="129"/>
      <c r="Y34" s="128"/>
      <c r="Z34" s="168">
        <f t="shared" si="1"/>
        <v>20</v>
      </c>
      <c r="AA34" s="2"/>
      <c r="AB34" s="2"/>
      <c r="AC34" s="267"/>
      <c r="AD34" s="167"/>
      <c r="AE34" s="1"/>
      <c r="AF34" s="299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24.75" customHeight="1" x14ac:dyDescent="0.25">
      <c r="A35" s="3"/>
      <c r="B35" s="62"/>
      <c r="C35" s="177"/>
      <c r="D35" s="3"/>
      <c r="E35" s="170"/>
      <c r="F35" s="170"/>
      <c r="G35" s="3"/>
      <c r="H35" s="170"/>
      <c r="I35" s="170"/>
      <c r="J35" s="3"/>
      <c r="K35" s="170"/>
      <c r="L35" s="170"/>
      <c r="M35" s="3"/>
      <c r="N35" s="170"/>
      <c r="O35" s="170"/>
      <c r="P35" s="3"/>
      <c r="Q35" s="170"/>
      <c r="R35" s="170"/>
      <c r="S35" s="3"/>
      <c r="T35" s="170"/>
      <c r="U35" s="170"/>
      <c r="V35" s="3"/>
      <c r="W35" s="3"/>
      <c r="X35" s="3"/>
      <c r="Y35" s="3"/>
      <c r="Z35" s="170"/>
      <c r="AA35" s="2"/>
      <c r="AB35" s="2"/>
      <c r="AC35" s="267"/>
      <c r="AD35" s="167"/>
      <c r="AE35" s="1"/>
      <c r="AF35" s="299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30" customHeight="1" x14ac:dyDescent="0.25">
      <c r="A36" s="412" t="s">
        <v>316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26.4" customHeight="1" x14ac:dyDescent="0.25">
      <c r="A37" s="178" t="s">
        <v>37</v>
      </c>
      <c r="B37" s="179" t="s">
        <v>19</v>
      </c>
      <c r="C37" s="114" t="s">
        <v>109</v>
      </c>
      <c r="D37" s="181"/>
      <c r="E37" s="182"/>
      <c r="F37" s="183"/>
      <c r="G37" s="184">
        <v>1</v>
      </c>
      <c r="H37" s="185">
        <v>0</v>
      </c>
      <c r="I37" s="186">
        <v>3</v>
      </c>
      <c r="J37" s="182"/>
      <c r="K37" s="182"/>
      <c r="L37" s="183"/>
      <c r="M37" s="187"/>
      <c r="N37" s="187"/>
      <c r="O37" s="187"/>
      <c r="P37" s="181"/>
      <c r="Q37" s="182"/>
      <c r="R37" s="183"/>
      <c r="S37" s="181"/>
      <c r="T37" s="182"/>
      <c r="U37" s="183"/>
      <c r="V37" s="181"/>
      <c r="W37" s="182"/>
      <c r="X37" s="183"/>
      <c r="Y37" s="179" t="s">
        <v>16</v>
      </c>
      <c r="Z37" s="179">
        <v>4</v>
      </c>
      <c r="AA37" s="180" t="s">
        <v>110</v>
      </c>
      <c r="AB37" s="180" t="s">
        <v>111</v>
      </c>
      <c r="AC37" s="276" t="s">
        <v>24</v>
      </c>
      <c r="AD37" s="224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26.25" customHeight="1" x14ac:dyDescent="0.25">
      <c r="A38" s="188" t="s">
        <v>50</v>
      </c>
      <c r="B38" s="118" t="s">
        <v>19</v>
      </c>
      <c r="C38" s="133" t="s">
        <v>112</v>
      </c>
      <c r="D38" s="136"/>
      <c r="E38" s="136"/>
      <c r="F38" s="137"/>
      <c r="G38" s="135"/>
      <c r="H38" s="136"/>
      <c r="I38" s="137"/>
      <c r="J38" s="190">
        <v>2</v>
      </c>
      <c r="K38" s="190">
        <v>0</v>
      </c>
      <c r="L38" s="191">
        <v>3</v>
      </c>
      <c r="M38" s="135"/>
      <c r="N38" s="136"/>
      <c r="O38" s="137"/>
      <c r="P38" s="135"/>
      <c r="Q38" s="136"/>
      <c r="R38" s="137"/>
      <c r="S38" s="135"/>
      <c r="T38" s="136"/>
      <c r="U38" s="137"/>
      <c r="V38" s="135"/>
      <c r="W38" s="136"/>
      <c r="X38" s="137"/>
      <c r="Y38" s="118" t="s">
        <v>21</v>
      </c>
      <c r="Z38" s="118">
        <v>5</v>
      </c>
      <c r="AA38" s="134" t="s">
        <v>113</v>
      </c>
      <c r="AB38" s="144" t="s">
        <v>114</v>
      </c>
      <c r="AC38" s="277" t="s">
        <v>115</v>
      </c>
      <c r="AD38" s="189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  <c r="AW38" s="320"/>
    </row>
    <row r="39" spans="1:49" s="319" customFormat="1" ht="26.4" customHeight="1" x14ac:dyDescent="0.25">
      <c r="A39" s="76" t="s">
        <v>50</v>
      </c>
      <c r="B39" s="28" t="s">
        <v>19</v>
      </c>
      <c r="C39" s="26" t="s">
        <v>116</v>
      </c>
      <c r="D39" s="30"/>
      <c r="E39" s="31"/>
      <c r="F39" s="32"/>
      <c r="G39" s="30"/>
      <c r="H39" s="31"/>
      <c r="I39" s="32"/>
      <c r="J39" s="30">
        <v>2</v>
      </c>
      <c r="K39" s="33">
        <v>2</v>
      </c>
      <c r="L39" s="33">
        <v>0</v>
      </c>
      <c r="M39" s="34"/>
      <c r="N39" s="35"/>
      <c r="O39" s="35"/>
      <c r="P39" s="30"/>
      <c r="Q39" s="31"/>
      <c r="R39" s="32"/>
      <c r="S39" s="30"/>
      <c r="T39" s="31"/>
      <c r="U39" s="32"/>
      <c r="V39" s="30"/>
      <c r="W39" s="31"/>
      <c r="X39" s="32"/>
      <c r="Y39" s="28" t="s">
        <v>21</v>
      </c>
      <c r="Z39" s="28">
        <v>4</v>
      </c>
      <c r="AA39" s="27" t="s">
        <v>56</v>
      </c>
      <c r="AB39" s="27" t="s">
        <v>117</v>
      </c>
      <c r="AC39" s="277" t="s">
        <v>115</v>
      </c>
      <c r="AD39" s="254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</row>
    <row r="40" spans="1:49" s="319" customFormat="1" ht="26.4" customHeight="1" x14ac:dyDescent="0.25">
      <c r="A40" s="76" t="s">
        <v>66</v>
      </c>
      <c r="B40" s="28" t="s">
        <v>19</v>
      </c>
      <c r="C40" s="26" t="s">
        <v>118</v>
      </c>
      <c r="D40" s="30"/>
      <c r="E40" s="31"/>
      <c r="F40" s="32"/>
      <c r="G40" s="30"/>
      <c r="H40" s="31"/>
      <c r="I40" s="32"/>
      <c r="J40" s="31"/>
      <c r="K40" s="31"/>
      <c r="L40" s="32"/>
      <c r="M40" s="31">
        <v>2</v>
      </c>
      <c r="N40" s="31">
        <v>2</v>
      </c>
      <c r="O40" s="32">
        <v>0</v>
      </c>
      <c r="P40" s="36"/>
      <c r="Q40" s="36"/>
      <c r="R40" s="37"/>
      <c r="S40" s="30"/>
      <c r="T40" s="31"/>
      <c r="U40" s="32"/>
      <c r="V40" s="30"/>
      <c r="W40" s="31"/>
      <c r="X40" s="32"/>
      <c r="Y40" s="28" t="s">
        <v>21</v>
      </c>
      <c r="Z40" s="28">
        <v>4</v>
      </c>
      <c r="AA40" s="27" t="s">
        <v>119</v>
      </c>
      <c r="AB40" s="27" t="s">
        <v>120</v>
      </c>
      <c r="AC40" s="277" t="s">
        <v>116</v>
      </c>
      <c r="AD40" s="254"/>
    </row>
    <row r="41" spans="1:49" ht="26.4" customHeight="1" x14ac:dyDescent="0.25">
      <c r="A41" s="132" t="s">
        <v>66</v>
      </c>
      <c r="B41" s="118" t="s">
        <v>19</v>
      </c>
      <c r="C41" s="133" t="s">
        <v>121</v>
      </c>
      <c r="D41" s="138"/>
      <c r="E41" s="139"/>
      <c r="F41" s="140"/>
      <c r="G41" s="138"/>
      <c r="H41" s="139"/>
      <c r="I41" s="140"/>
      <c r="J41" s="139"/>
      <c r="K41" s="139"/>
      <c r="L41" s="140"/>
      <c r="M41" s="141">
        <v>4</v>
      </c>
      <c r="N41" s="142">
        <v>1</v>
      </c>
      <c r="O41" s="143">
        <v>1</v>
      </c>
      <c r="P41" s="136"/>
      <c r="Q41" s="136"/>
      <c r="R41" s="137"/>
      <c r="S41" s="135"/>
      <c r="T41" s="136"/>
      <c r="U41" s="137"/>
      <c r="V41" s="135"/>
      <c r="W41" s="136"/>
      <c r="X41" s="137"/>
      <c r="Y41" s="118" t="s">
        <v>21</v>
      </c>
      <c r="Z41" s="118">
        <v>6</v>
      </c>
      <c r="AA41" s="192" t="s">
        <v>122</v>
      </c>
      <c r="AB41" s="144" t="s">
        <v>123</v>
      </c>
      <c r="AC41" s="278" t="s">
        <v>112</v>
      </c>
      <c r="AD41" s="326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s="319" customFormat="1" ht="26.4" customHeight="1" x14ac:dyDescent="0.25">
      <c r="A42" s="94" t="s">
        <v>70</v>
      </c>
      <c r="B42" s="39" t="s">
        <v>19</v>
      </c>
      <c r="C42" s="26" t="s">
        <v>124</v>
      </c>
      <c r="D42" s="30"/>
      <c r="E42" s="31"/>
      <c r="F42" s="32"/>
      <c r="G42" s="30"/>
      <c r="H42" s="31"/>
      <c r="I42" s="31"/>
      <c r="J42" s="30"/>
      <c r="K42" s="31"/>
      <c r="L42" s="32"/>
      <c r="M42" s="45"/>
      <c r="N42" s="45"/>
      <c r="O42" s="46"/>
      <c r="P42" s="38">
        <v>3</v>
      </c>
      <c r="Q42" s="52">
        <v>1</v>
      </c>
      <c r="R42" s="53">
        <v>0</v>
      </c>
      <c r="S42" s="38"/>
      <c r="T42" s="52"/>
      <c r="U42" s="53"/>
      <c r="V42" s="30"/>
      <c r="W42" s="31"/>
      <c r="X42" s="32"/>
      <c r="Y42" s="39" t="s">
        <v>21</v>
      </c>
      <c r="Z42" s="39">
        <v>5</v>
      </c>
      <c r="AA42" s="27" t="s">
        <v>56</v>
      </c>
      <c r="AB42" s="27" t="s">
        <v>125</v>
      </c>
      <c r="AC42" s="277" t="s">
        <v>118</v>
      </c>
      <c r="AD42" s="254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</row>
    <row r="43" spans="1:49" ht="22.8" x14ac:dyDescent="0.25">
      <c r="A43" s="132" t="s">
        <v>126</v>
      </c>
      <c r="B43" s="118" t="s">
        <v>19</v>
      </c>
      <c r="C43" s="12" t="s">
        <v>127</v>
      </c>
      <c r="D43" s="141" t="s">
        <v>45</v>
      </c>
      <c r="E43" s="142" t="s">
        <v>45</v>
      </c>
      <c r="F43" s="142" t="s">
        <v>45</v>
      </c>
      <c r="G43" s="141" t="s">
        <v>45</v>
      </c>
      <c r="H43" s="142" t="s">
        <v>45</v>
      </c>
      <c r="I43" s="142" t="s">
        <v>45</v>
      </c>
      <c r="J43" s="141" t="s">
        <v>45</v>
      </c>
      <c r="K43" s="142" t="s">
        <v>45</v>
      </c>
      <c r="L43" s="142" t="s">
        <v>45</v>
      </c>
      <c r="M43" s="141" t="s">
        <v>45</v>
      </c>
      <c r="N43" s="142" t="s">
        <v>45</v>
      </c>
      <c r="O43" s="142" t="s">
        <v>45</v>
      </c>
      <c r="P43" s="141" t="s">
        <v>45</v>
      </c>
      <c r="Q43" s="142" t="s">
        <v>45</v>
      </c>
      <c r="R43" s="142" t="s">
        <v>45</v>
      </c>
      <c r="S43" s="141">
        <v>2</v>
      </c>
      <c r="T43" s="142">
        <v>2</v>
      </c>
      <c r="U43" s="142">
        <v>0</v>
      </c>
      <c r="V43" s="141"/>
      <c r="W43" s="142"/>
      <c r="X43" s="142"/>
      <c r="Y43" s="141" t="s">
        <v>21</v>
      </c>
      <c r="Z43" s="141">
        <v>5</v>
      </c>
      <c r="AA43" s="134" t="s">
        <v>128</v>
      </c>
      <c r="AB43" s="134" t="s">
        <v>129</v>
      </c>
      <c r="AC43" s="279" t="s">
        <v>130</v>
      </c>
      <c r="AD43" s="326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5" customHeight="1" x14ac:dyDescent="0.25">
      <c r="A44" s="176"/>
      <c r="B44" s="415" t="s">
        <v>58</v>
      </c>
      <c r="C44" s="416"/>
      <c r="D44" s="164">
        <f>SUMIF(A37:A43,"k1",Z37:Z43)</f>
        <v>0</v>
      </c>
      <c r="E44" s="165"/>
      <c r="F44" s="165"/>
      <c r="G44" s="164">
        <f>SUMIF(A37:A43,"k2",Z37:Z43)</f>
        <v>4</v>
      </c>
      <c r="H44" s="165"/>
      <c r="I44" s="165"/>
      <c r="J44" s="164">
        <f>SUMIF(A37:A43,"k3",Z37:Z43)</f>
        <v>9</v>
      </c>
      <c r="K44" s="165"/>
      <c r="L44" s="165"/>
      <c r="M44" s="164">
        <f>SUMIF(A37:A43,"k4",Z37:Z43)</f>
        <v>10</v>
      </c>
      <c r="N44" s="165"/>
      <c r="O44" s="165"/>
      <c r="P44" s="164">
        <f>SUMIF(A37:A43,"k5",Z37:Z43)</f>
        <v>5</v>
      </c>
      <c r="Q44" s="165"/>
      <c r="R44" s="165"/>
      <c r="S44" s="164">
        <f>SUMIF(A37:A43,"k6",Z37:Z43)</f>
        <v>5</v>
      </c>
      <c r="T44" s="165"/>
      <c r="U44" s="165"/>
      <c r="V44" s="164">
        <f>SUMIF(A37:A43,"k7",Z37:Z43)</f>
        <v>0</v>
      </c>
      <c r="W44" s="129"/>
      <c r="X44" s="129"/>
      <c r="Y44" s="128"/>
      <c r="Z44" s="166">
        <f t="shared" ref="Z44:Z45" si="2">SUM(D44:W44)</f>
        <v>33</v>
      </c>
      <c r="AA44" s="193"/>
      <c r="AB44" s="167"/>
      <c r="AC44" s="280"/>
      <c r="AD44" s="167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5" customHeight="1" x14ac:dyDescent="0.25">
      <c r="A45" s="3"/>
      <c r="B45" s="417" t="s">
        <v>59</v>
      </c>
      <c r="C45" s="418"/>
      <c r="D45" s="141">
        <f>SUMIF(A37:A43,"nk1",Z37:Z43)</f>
        <v>0</v>
      </c>
      <c r="E45" s="151"/>
      <c r="F45" s="151"/>
      <c r="G45" s="141">
        <f>SUMIF(A37:A43,"nk2",Z37:Z43)</f>
        <v>0</v>
      </c>
      <c r="H45" s="151"/>
      <c r="I45" s="151"/>
      <c r="J45" s="141">
        <f>SUMIF(A37:A43,"nk3",Z37:Z43)</f>
        <v>0</v>
      </c>
      <c r="K45" s="151"/>
      <c r="L45" s="151"/>
      <c r="M45" s="141">
        <f>SUMIF(A37:A43,"nk4",Z37:Z43)</f>
        <v>0</v>
      </c>
      <c r="N45" s="151"/>
      <c r="O45" s="151"/>
      <c r="P45" s="141">
        <f>SUMIF(A37:A43,"nk5",Z37:Z43)</f>
        <v>0</v>
      </c>
      <c r="Q45" s="151"/>
      <c r="R45" s="151"/>
      <c r="S45" s="141">
        <f ca="1">SUMIF(A37:A43,"nk6",Z38:Z43)</f>
        <v>0</v>
      </c>
      <c r="T45" s="151"/>
      <c r="U45" s="151"/>
      <c r="V45" s="141">
        <f>SUMIF(A37:A43,"nk7",Z37:Z43)</f>
        <v>0</v>
      </c>
      <c r="W45" s="142"/>
      <c r="X45" s="129"/>
      <c r="Y45" s="128"/>
      <c r="Z45" s="168">
        <f t="shared" ca="1" si="2"/>
        <v>0</v>
      </c>
      <c r="AA45" s="194"/>
      <c r="AB45" s="2"/>
      <c r="AC45" s="281"/>
      <c r="AD45" s="167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25.5" customHeight="1" x14ac:dyDescent="0.25">
      <c r="A46" s="3"/>
      <c r="B46" s="3"/>
      <c r="C46" s="177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3"/>
      <c r="T46" s="3"/>
      <c r="U46" s="3"/>
      <c r="V46" s="195"/>
      <c r="W46" s="195"/>
      <c r="X46" s="195"/>
      <c r="Y46" s="3"/>
      <c r="Z46" s="3"/>
      <c r="AA46" s="2"/>
      <c r="AB46" s="2"/>
      <c r="AC46" s="267"/>
      <c r="AD46" s="68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30" customHeight="1" x14ac:dyDescent="0.25">
      <c r="A47" s="424" t="s">
        <v>317</v>
      </c>
      <c r="B47" s="411"/>
      <c r="C47" s="411"/>
      <c r="D47" s="411"/>
      <c r="E47" s="411"/>
      <c r="F47" s="411"/>
      <c r="G47" s="411"/>
      <c r="H47" s="411"/>
      <c r="I47" s="411"/>
      <c r="J47" s="411"/>
      <c r="K47" s="411"/>
      <c r="L47" s="411"/>
      <c r="M47" s="411"/>
      <c r="N47" s="411"/>
      <c r="O47" s="411"/>
      <c r="P47" s="411"/>
      <c r="Q47" s="411"/>
      <c r="R47" s="411"/>
      <c r="S47" s="411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26.4" customHeight="1" x14ac:dyDescent="0.25">
      <c r="A48" s="178" t="s">
        <v>18</v>
      </c>
      <c r="B48" s="179" t="s">
        <v>19</v>
      </c>
      <c r="C48" s="114" t="s">
        <v>131</v>
      </c>
      <c r="D48" s="184">
        <v>1</v>
      </c>
      <c r="E48" s="185">
        <v>0</v>
      </c>
      <c r="F48" s="186">
        <v>3</v>
      </c>
      <c r="G48" s="181"/>
      <c r="H48" s="182"/>
      <c r="I48" s="182"/>
      <c r="J48" s="181"/>
      <c r="K48" s="182"/>
      <c r="L48" s="183"/>
      <c r="M48" s="187"/>
      <c r="N48" s="187"/>
      <c r="O48" s="196"/>
      <c r="P48" s="181"/>
      <c r="Q48" s="182"/>
      <c r="R48" s="183"/>
      <c r="S48" s="181"/>
      <c r="T48" s="182"/>
      <c r="U48" s="183"/>
      <c r="V48" s="181"/>
      <c r="W48" s="182"/>
      <c r="X48" s="183"/>
      <c r="Y48" s="179" t="s">
        <v>21</v>
      </c>
      <c r="Z48" s="179">
        <v>4</v>
      </c>
      <c r="AA48" s="180" t="s">
        <v>132</v>
      </c>
      <c r="AB48" s="180" t="s">
        <v>133</v>
      </c>
      <c r="AC48" s="282"/>
      <c r="AD48" s="224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26.4" customHeight="1" x14ac:dyDescent="0.25">
      <c r="A49" s="132" t="s">
        <v>37</v>
      </c>
      <c r="B49" s="149" t="s">
        <v>19</v>
      </c>
      <c r="C49" s="133" t="s">
        <v>134</v>
      </c>
      <c r="D49" s="139"/>
      <c r="E49" s="139"/>
      <c r="F49" s="140"/>
      <c r="G49" s="135">
        <v>0</v>
      </c>
      <c r="H49" s="136">
        <v>0</v>
      </c>
      <c r="I49" s="137">
        <v>2</v>
      </c>
      <c r="J49" s="138"/>
      <c r="K49" s="139"/>
      <c r="L49" s="140"/>
      <c r="M49" s="138"/>
      <c r="N49" s="139"/>
      <c r="O49" s="140"/>
      <c r="P49" s="138"/>
      <c r="Q49" s="139"/>
      <c r="R49" s="140"/>
      <c r="S49" s="138"/>
      <c r="T49" s="139"/>
      <c r="U49" s="140"/>
      <c r="V49" s="138"/>
      <c r="W49" s="139"/>
      <c r="X49" s="140"/>
      <c r="Y49" s="149" t="s">
        <v>16</v>
      </c>
      <c r="Z49" s="149">
        <v>2</v>
      </c>
      <c r="AA49" s="133" t="s">
        <v>135</v>
      </c>
      <c r="AB49" s="133" t="s">
        <v>136</v>
      </c>
      <c r="AC49" s="277" t="s">
        <v>137</v>
      </c>
      <c r="AD49" s="189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26.4" customHeight="1" x14ac:dyDescent="0.25">
      <c r="A50" s="132" t="s">
        <v>37</v>
      </c>
      <c r="B50" s="118" t="s">
        <v>19</v>
      </c>
      <c r="C50" s="133" t="s">
        <v>138</v>
      </c>
      <c r="D50" s="138"/>
      <c r="E50" s="139"/>
      <c r="F50" s="140"/>
      <c r="G50" s="141">
        <v>0</v>
      </c>
      <c r="H50" s="142">
        <v>0</v>
      </c>
      <c r="I50" s="143">
        <v>2</v>
      </c>
      <c r="J50" s="125"/>
      <c r="K50" s="126"/>
      <c r="L50" s="127"/>
      <c r="M50" s="138"/>
      <c r="N50" s="139"/>
      <c r="O50" s="139"/>
      <c r="P50" s="138"/>
      <c r="Q50" s="139"/>
      <c r="R50" s="140"/>
      <c r="S50" s="146"/>
      <c r="T50" s="146"/>
      <c r="U50" s="147"/>
      <c r="V50" s="138"/>
      <c r="W50" s="139"/>
      <c r="X50" s="140"/>
      <c r="Y50" s="149" t="s">
        <v>16</v>
      </c>
      <c r="Z50" s="149">
        <v>2</v>
      </c>
      <c r="AA50" s="134" t="s">
        <v>139</v>
      </c>
      <c r="AB50" s="134" t="s">
        <v>140</v>
      </c>
      <c r="AC50" s="294" t="s">
        <v>131</v>
      </c>
      <c r="AD50" s="326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26.4" customHeight="1" x14ac:dyDescent="0.25">
      <c r="A51" s="132" t="s">
        <v>50</v>
      </c>
      <c r="B51" s="118" t="s">
        <v>19</v>
      </c>
      <c r="C51" s="133" t="s">
        <v>141</v>
      </c>
      <c r="D51" s="138"/>
      <c r="E51" s="139"/>
      <c r="F51" s="140"/>
      <c r="G51" s="138"/>
      <c r="H51" s="139"/>
      <c r="I51" s="140"/>
      <c r="J51" s="141">
        <v>0</v>
      </c>
      <c r="K51" s="142">
        <v>0</v>
      </c>
      <c r="L51" s="143">
        <v>2</v>
      </c>
      <c r="M51" s="138"/>
      <c r="N51" s="139"/>
      <c r="O51" s="140"/>
      <c r="P51" s="125"/>
      <c r="Q51" s="126"/>
      <c r="R51" s="126"/>
      <c r="S51" s="138"/>
      <c r="T51" s="139"/>
      <c r="U51" s="140"/>
      <c r="V51" s="139"/>
      <c r="W51" s="139"/>
      <c r="X51" s="140"/>
      <c r="Y51" s="118" t="s">
        <v>16</v>
      </c>
      <c r="Z51" s="118">
        <v>2</v>
      </c>
      <c r="AA51" s="134" t="s">
        <v>132</v>
      </c>
      <c r="AB51" s="134" t="s">
        <v>142</v>
      </c>
      <c r="AC51" s="278" t="s">
        <v>138</v>
      </c>
      <c r="AD51" s="189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26.4" customHeight="1" x14ac:dyDescent="0.25">
      <c r="A52" s="119" t="s">
        <v>83</v>
      </c>
      <c r="B52" s="172" t="s">
        <v>54</v>
      </c>
      <c r="C52" s="115" t="s">
        <v>143</v>
      </c>
      <c r="D52" s="128">
        <v>0</v>
      </c>
      <c r="E52" s="129">
        <v>0</v>
      </c>
      <c r="F52" s="129">
        <v>2</v>
      </c>
      <c r="G52" s="128"/>
      <c r="H52" s="129"/>
      <c r="I52" s="129"/>
      <c r="J52" s="128"/>
      <c r="K52" s="129"/>
      <c r="L52" s="129"/>
      <c r="M52" s="128"/>
      <c r="N52" s="129"/>
      <c r="O52" s="129"/>
      <c r="P52" s="128"/>
      <c r="Q52" s="129"/>
      <c r="R52" s="129"/>
      <c r="S52" s="128"/>
      <c r="T52" s="129"/>
      <c r="U52" s="129"/>
      <c r="V52" s="128"/>
      <c r="W52" s="129"/>
      <c r="X52" s="129"/>
      <c r="Y52" s="120" t="s">
        <v>16</v>
      </c>
      <c r="Z52" s="120">
        <v>2</v>
      </c>
      <c r="AA52" s="95" t="s">
        <v>144</v>
      </c>
      <c r="AB52" s="115" t="s">
        <v>145</v>
      </c>
      <c r="AC52" s="271"/>
      <c r="AD52" s="327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s="309" customFormat="1" ht="26.4" customHeight="1" x14ac:dyDescent="0.25">
      <c r="A53" s="369" t="s">
        <v>90</v>
      </c>
      <c r="B53" s="370" t="s">
        <v>54</v>
      </c>
      <c r="C53" s="307" t="s">
        <v>146</v>
      </c>
      <c r="D53" s="306"/>
      <c r="E53" s="371"/>
      <c r="F53" s="372"/>
      <c r="G53" s="373"/>
      <c r="H53" s="374"/>
      <c r="I53" s="375"/>
      <c r="J53" s="341">
        <v>2</v>
      </c>
      <c r="K53" s="342">
        <v>0</v>
      </c>
      <c r="L53" s="343">
        <v>2</v>
      </c>
      <c r="M53" s="371"/>
      <c r="N53" s="371"/>
      <c r="O53" s="371"/>
      <c r="P53" s="306"/>
      <c r="Q53" s="371"/>
      <c r="R53" s="372"/>
      <c r="S53" s="306"/>
      <c r="T53" s="371"/>
      <c r="U53" s="372"/>
      <c r="V53" s="305"/>
      <c r="W53" s="305"/>
      <c r="X53" s="344"/>
      <c r="Y53" s="370" t="s">
        <v>21</v>
      </c>
      <c r="Z53" s="370">
        <v>4</v>
      </c>
      <c r="AA53" s="307" t="s">
        <v>318</v>
      </c>
      <c r="AB53" s="376" t="s">
        <v>147</v>
      </c>
      <c r="AC53" s="377" t="s">
        <v>148</v>
      </c>
      <c r="AD53" s="373"/>
      <c r="AE53" s="378"/>
      <c r="AF53" s="378"/>
      <c r="AG53" s="378"/>
      <c r="AH53" s="378"/>
      <c r="AI53" s="378"/>
      <c r="AJ53" s="378"/>
      <c r="AK53" s="378"/>
      <c r="AL53" s="378"/>
      <c r="AM53" s="378"/>
      <c r="AN53" s="378"/>
      <c r="AO53" s="378"/>
      <c r="AP53" s="378"/>
      <c r="AQ53" s="378"/>
      <c r="AR53" s="378"/>
      <c r="AS53" s="378"/>
      <c r="AT53" s="378"/>
      <c r="AU53" s="378"/>
      <c r="AV53" s="378"/>
    </row>
    <row r="54" spans="1:49" ht="26.4" customHeight="1" x14ac:dyDescent="0.25">
      <c r="A54" s="132" t="s">
        <v>149</v>
      </c>
      <c r="B54" s="118" t="s">
        <v>54</v>
      </c>
      <c r="C54" s="133" t="s">
        <v>150</v>
      </c>
      <c r="D54" s="122"/>
      <c r="E54" s="123"/>
      <c r="F54" s="124"/>
      <c r="G54" s="122"/>
      <c r="H54" s="123"/>
      <c r="I54" s="124"/>
      <c r="J54" s="122"/>
      <c r="K54" s="123"/>
      <c r="L54" s="124"/>
      <c r="M54" s="122"/>
      <c r="N54" s="123"/>
      <c r="O54" s="124"/>
      <c r="P54" s="122">
        <v>2</v>
      </c>
      <c r="Q54" s="123">
        <v>1</v>
      </c>
      <c r="R54" s="123">
        <v>1</v>
      </c>
      <c r="S54" s="122"/>
      <c r="T54" s="123"/>
      <c r="U54" s="124"/>
      <c r="V54" s="123"/>
      <c r="W54" s="123"/>
      <c r="X54" s="124"/>
      <c r="Y54" s="118" t="s">
        <v>21</v>
      </c>
      <c r="Z54" s="118">
        <v>5</v>
      </c>
      <c r="AA54" s="133" t="s">
        <v>151</v>
      </c>
      <c r="AB54" s="144" t="s">
        <v>152</v>
      </c>
      <c r="AC54" s="278" t="s">
        <v>153</v>
      </c>
      <c r="AD54" s="189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26.4" customHeight="1" x14ac:dyDescent="0.25">
      <c r="A55" s="153" t="s">
        <v>154</v>
      </c>
      <c r="B55" s="154" t="s">
        <v>54</v>
      </c>
      <c r="C55" s="155" t="s">
        <v>155</v>
      </c>
      <c r="D55" s="156"/>
      <c r="E55" s="157"/>
      <c r="F55" s="158"/>
      <c r="G55" s="156"/>
      <c r="H55" s="157"/>
      <c r="I55" s="158"/>
      <c r="J55" s="156"/>
      <c r="K55" s="157"/>
      <c r="L55" s="158"/>
      <c r="M55" s="156"/>
      <c r="N55" s="157"/>
      <c r="O55" s="158"/>
      <c r="P55" s="156"/>
      <c r="Q55" s="157"/>
      <c r="R55" s="157"/>
      <c r="S55" s="156">
        <v>2</v>
      </c>
      <c r="T55" s="157">
        <v>0</v>
      </c>
      <c r="U55" s="158">
        <v>2</v>
      </c>
      <c r="V55" s="157"/>
      <c r="W55" s="157"/>
      <c r="X55" s="158"/>
      <c r="Y55" s="154" t="s">
        <v>21</v>
      </c>
      <c r="Z55" s="154">
        <v>4</v>
      </c>
      <c r="AA55" s="155" t="s">
        <v>151</v>
      </c>
      <c r="AB55" s="155" t="s">
        <v>156</v>
      </c>
      <c r="AC55" s="283" t="s">
        <v>157</v>
      </c>
      <c r="AD55" s="328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26.4" customHeight="1" x14ac:dyDescent="0.25">
      <c r="A56" s="197" t="s">
        <v>154</v>
      </c>
      <c r="B56" s="198" t="s">
        <v>54</v>
      </c>
      <c r="C56" s="199" t="s">
        <v>158</v>
      </c>
      <c r="D56" s="200"/>
      <c r="E56" s="201"/>
      <c r="F56" s="202"/>
      <c r="G56" s="200"/>
      <c r="H56" s="201"/>
      <c r="I56" s="202"/>
      <c r="J56" s="201"/>
      <c r="K56" s="201"/>
      <c r="L56" s="202"/>
      <c r="M56" s="203"/>
      <c r="N56" s="204"/>
      <c r="O56" s="205"/>
      <c r="P56" s="201"/>
      <c r="Q56" s="201"/>
      <c r="R56" s="202"/>
      <c r="S56" s="200">
        <v>0</v>
      </c>
      <c r="T56" s="201">
        <v>0</v>
      </c>
      <c r="U56" s="202">
        <v>3</v>
      </c>
      <c r="V56" s="200"/>
      <c r="W56" s="201"/>
      <c r="X56" s="202"/>
      <c r="Y56" s="198" t="s">
        <v>16</v>
      </c>
      <c r="Z56" s="198">
        <v>4</v>
      </c>
      <c r="AA56" s="199" t="s">
        <v>159</v>
      </c>
      <c r="AB56" s="199" t="s">
        <v>160</v>
      </c>
      <c r="AC56" s="265" t="s">
        <v>161</v>
      </c>
      <c r="AD56" s="329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5" customHeight="1" x14ac:dyDescent="0.25">
      <c r="A57" s="206"/>
      <c r="B57" s="415" t="s">
        <v>58</v>
      </c>
      <c r="C57" s="416"/>
      <c r="D57" s="164">
        <f>SUMIF(A48:A56,"k1",Z48:Z56)</f>
        <v>4</v>
      </c>
      <c r="E57" s="165"/>
      <c r="F57" s="165"/>
      <c r="G57" s="164">
        <f>SUMIF(A48:A56,"k2",Z48:Z56)</f>
        <v>4</v>
      </c>
      <c r="H57" s="165"/>
      <c r="I57" s="165"/>
      <c r="J57" s="164">
        <f>SUMIF(A48:A56,"k3",Z48:Z56)</f>
        <v>2</v>
      </c>
      <c r="K57" s="165"/>
      <c r="L57" s="165"/>
      <c r="M57" s="164">
        <f>SUMIF(A48:A56,"k4",Z48:Z56)</f>
        <v>0</v>
      </c>
      <c r="N57" s="165"/>
      <c r="O57" s="165"/>
      <c r="P57" s="164">
        <f>SUMIF(A48:A56,"k5",Z48:Z56)</f>
        <v>0</v>
      </c>
      <c r="Q57" s="165"/>
      <c r="R57" s="165"/>
      <c r="S57" s="164">
        <f>SUMIF(A48:A56,"k6",Z48:Z56)</f>
        <v>0</v>
      </c>
      <c r="T57" s="165"/>
      <c r="U57" s="165"/>
      <c r="V57" s="164">
        <f>SUMIF(A48:A56,"k7",Z48:Z56)</f>
        <v>0</v>
      </c>
      <c r="W57" s="129"/>
      <c r="X57" s="129"/>
      <c r="Y57" s="128"/>
      <c r="Z57" s="166">
        <f t="shared" ref="Z57:Z58" si="3">SUM(D57:W57)</f>
        <v>10</v>
      </c>
      <c r="AA57" s="207"/>
      <c r="AB57" s="207"/>
      <c r="AC57" s="280"/>
      <c r="AD57" s="207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5" customHeight="1" x14ac:dyDescent="0.25">
      <c r="A58" s="169"/>
      <c r="B58" s="419" t="s">
        <v>315</v>
      </c>
      <c r="C58" s="418"/>
      <c r="D58" s="141">
        <f>SUMIF(A48:A56,"nk1",Z48:Z56)</f>
        <v>2</v>
      </c>
      <c r="E58" s="151"/>
      <c r="F58" s="151"/>
      <c r="G58" s="141">
        <f>SUMIF(A48:A56,"nk2",Z48:Z56)</f>
        <v>0</v>
      </c>
      <c r="H58" s="151"/>
      <c r="I58" s="151"/>
      <c r="J58" s="141">
        <f>SUMIF(A48:A56,"nk3",Z48:Z56)</f>
        <v>4</v>
      </c>
      <c r="K58" s="151"/>
      <c r="L58" s="151"/>
      <c r="M58" s="141">
        <f>SUMIF(A48:A56,"nk4",Z48:Z56)</f>
        <v>0</v>
      </c>
      <c r="N58" s="151"/>
      <c r="O58" s="151"/>
      <c r="P58" s="141">
        <f>SUMIF(A48:A56,"nk5",Z48:Z56)</f>
        <v>5</v>
      </c>
      <c r="Q58" s="151"/>
      <c r="R58" s="151"/>
      <c r="S58" s="141">
        <f>SUMIF(A48:A56,"nk6",Z48:Z56)</f>
        <v>8</v>
      </c>
      <c r="T58" s="151"/>
      <c r="U58" s="151"/>
      <c r="V58" s="141">
        <f>SUMIF(A48:A56,"nk7",Z48:Z56)</f>
        <v>0</v>
      </c>
      <c r="W58" s="142"/>
      <c r="X58" s="129"/>
      <c r="Y58" s="128"/>
      <c r="Z58" s="168">
        <f t="shared" si="3"/>
        <v>19</v>
      </c>
      <c r="AA58" s="177"/>
      <c r="AB58" s="177"/>
      <c r="AC58" s="281"/>
      <c r="AD58" s="207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25.5" customHeight="1" x14ac:dyDescent="0.25">
      <c r="A59" s="3"/>
      <c r="B59" s="3"/>
      <c r="C59" s="177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3"/>
      <c r="Q59" s="3"/>
      <c r="R59" s="3"/>
      <c r="S59" s="195"/>
      <c r="T59" s="195"/>
      <c r="U59" s="195"/>
      <c r="V59" s="195"/>
      <c r="W59" s="195"/>
      <c r="X59" s="195"/>
      <c r="Y59" s="3"/>
      <c r="Z59" s="3"/>
      <c r="AA59" s="177"/>
      <c r="AB59" s="1"/>
      <c r="AC59" s="284"/>
      <c r="AD59" s="68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30" customHeight="1" x14ac:dyDescent="0.25">
      <c r="A60" s="412" t="s">
        <v>319</v>
      </c>
      <c r="B60" s="411"/>
      <c r="C60" s="411"/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1"/>
      <c r="O60" s="411"/>
      <c r="P60" s="411"/>
      <c r="Q60" s="411"/>
      <c r="R60" s="411"/>
      <c r="S60" s="411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s="319" customFormat="1" ht="36" customHeight="1" x14ac:dyDescent="0.25">
      <c r="A61" s="112" t="s">
        <v>70</v>
      </c>
      <c r="B61" s="85" t="s">
        <v>19</v>
      </c>
      <c r="C61" s="79" t="s">
        <v>162</v>
      </c>
      <c r="D61" s="78"/>
      <c r="E61" s="80"/>
      <c r="F61" s="81"/>
      <c r="G61" s="78"/>
      <c r="H61" s="80"/>
      <c r="I61" s="80"/>
      <c r="J61" s="244"/>
      <c r="K61" s="245"/>
      <c r="L61" s="246"/>
      <c r="M61" s="78"/>
      <c r="N61" s="80"/>
      <c r="O61" s="81"/>
      <c r="P61" s="82">
        <v>3</v>
      </c>
      <c r="Q61" s="83">
        <v>0</v>
      </c>
      <c r="R61" s="84">
        <v>0</v>
      </c>
      <c r="S61" s="78"/>
      <c r="T61" s="80"/>
      <c r="U61" s="81"/>
      <c r="V61" s="78"/>
      <c r="W61" s="80"/>
      <c r="X61" s="81"/>
      <c r="Y61" s="85" t="s">
        <v>21</v>
      </c>
      <c r="Z61" s="85">
        <v>4</v>
      </c>
      <c r="AA61" s="86" t="s">
        <v>163</v>
      </c>
      <c r="AB61" s="86" t="s">
        <v>164</v>
      </c>
      <c r="AC61" s="295" t="s">
        <v>165</v>
      </c>
      <c r="AD61" s="322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</row>
    <row r="62" spans="1:49" s="319" customFormat="1" ht="26.4" customHeight="1" x14ac:dyDescent="0.25">
      <c r="A62" s="96" t="s">
        <v>50</v>
      </c>
      <c r="B62" s="50" t="s">
        <v>19</v>
      </c>
      <c r="C62" s="40" t="s">
        <v>166</v>
      </c>
      <c r="D62" s="41"/>
      <c r="E62" s="42"/>
      <c r="F62" s="43"/>
      <c r="G62" s="44"/>
      <c r="H62" s="45"/>
      <c r="I62" s="46"/>
      <c r="J62" s="47">
        <v>2</v>
      </c>
      <c r="K62" s="48">
        <v>2</v>
      </c>
      <c r="L62" s="49">
        <v>0</v>
      </c>
      <c r="M62" s="30"/>
      <c r="N62" s="31"/>
      <c r="O62" s="32"/>
      <c r="P62" s="45"/>
      <c r="Q62" s="45"/>
      <c r="R62" s="46"/>
      <c r="S62" s="45"/>
      <c r="T62" s="45"/>
      <c r="U62" s="46"/>
      <c r="V62" s="44"/>
      <c r="W62" s="45"/>
      <c r="X62" s="46"/>
      <c r="Y62" s="50" t="s">
        <v>21</v>
      </c>
      <c r="Z62" s="50">
        <v>5</v>
      </c>
      <c r="AA62" s="51" t="s">
        <v>167</v>
      </c>
      <c r="AB62" s="51" t="s">
        <v>168</v>
      </c>
      <c r="AC62" s="285" t="s">
        <v>38</v>
      </c>
      <c r="AD62" s="254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</row>
    <row r="63" spans="1:49" s="319" customFormat="1" ht="26.4" customHeight="1" x14ac:dyDescent="0.25">
      <c r="A63" s="94" t="s">
        <v>66</v>
      </c>
      <c r="B63" s="39" t="s">
        <v>19</v>
      </c>
      <c r="C63" s="26" t="s">
        <v>169</v>
      </c>
      <c r="D63" s="30"/>
      <c r="E63" s="31"/>
      <c r="F63" s="32"/>
      <c r="G63" s="52"/>
      <c r="H63" s="52"/>
      <c r="I63" s="53"/>
      <c r="J63" s="30"/>
      <c r="K63" s="31"/>
      <c r="L63" s="32"/>
      <c r="M63" s="54">
        <v>2</v>
      </c>
      <c r="N63" s="55">
        <v>2</v>
      </c>
      <c r="O63" s="56">
        <v>0</v>
      </c>
      <c r="P63" s="31"/>
      <c r="Q63" s="31"/>
      <c r="R63" s="32"/>
      <c r="S63" s="30"/>
      <c r="T63" s="31"/>
      <c r="U63" s="32"/>
      <c r="V63" s="30"/>
      <c r="W63" s="31"/>
      <c r="X63" s="32"/>
      <c r="Y63" s="39" t="s">
        <v>21</v>
      </c>
      <c r="Z63" s="39">
        <v>5</v>
      </c>
      <c r="AA63" s="51" t="s">
        <v>167</v>
      </c>
      <c r="AB63" s="27" t="s">
        <v>170</v>
      </c>
      <c r="AC63" s="277" t="s">
        <v>171</v>
      </c>
      <c r="AD63" s="254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</row>
    <row r="64" spans="1:49" s="319" customFormat="1" ht="26.4" customHeight="1" x14ac:dyDescent="0.25">
      <c r="A64" s="76" t="s">
        <v>66</v>
      </c>
      <c r="B64" s="28" t="s">
        <v>19</v>
      </c>
      <c r="C64" s="26" t="s">
        <v>172</v>
      </c>
      <c r="D64" s="30"/>
      <c r="E64" s="31"/>
      <c r="F64" s="32"/>
      <c r="G64" s="30"/>
      <c r="H64" s="31"/>
      <c r="I64" s="32"/>
      <c r="J64" s="31"/>
      <c r="K64" s="31"/>
      <c r="L64" s="32"/>
      <c r="M64" s="30">
        <v>1</v>
      </c>
      <c r="N64" s="33">
        <v>0</v>
      </c>
      <c r="O64" s="32">
        <v>2</v>
      </c>
      <c r="P64" s="31"/>
      <c r="Q64" s="31"/>
      <c r="R64" s="32"/>
      <c r="S64" s="30"/>
      <c r="T64" s="31"/>
      <c r="U64" s="32"/>
      <c r="V64" s="30"/>
      <c r="W64" s="31"/>
      <c r="X64" s="32"/>
      <c r="Y64" s="28" t="s">
        <v>16</v>
      </c>
      <c r="Z64" s="28">
        <v>3</v>
      </c>
      <c r="AA64" s="27" t="s">
        <v>173</v>
      </c>
      <c r="AB64" s="27" t="s">
        <v>174</v>
      </c>
      <c r="AC64" s="277" t="s">
        <v>171</v>
      </c>
      <c r="AD64" s="254"/>
    </row>
    <row r="65" spans="1:49" s="319" customFormat="1" ht="26.4" customHeight="1" x14ac:dyDescent="0.25">
      <c r="A65" s="76" t="s">
        <v>70</v>
      </c>
      <c r="B65" s="28" t="s">
        <v>19</v>
      </c>
      <c r="C65" s="57" t="s">
        <v>175</v>
      </c>
      <c r="D65" s="30"/>
      <c r="E65" s="31"/>
      <c r="F65" s="32"/>
      <c r="G65" s="30"/>
      <c r="H65" s="31"/>
      <c r="I65" s="32"/>
      <c r="J65" s="30"/>
      <c r="K65" s="31"/>
      <c r="L65" s="32"/>
      <c r="M65" s="30"/>
      <c r="N65" s="31"/>
      <c r="O65" s="32"/>
      <c r="P65" s="30">
        <v>1</v>
      </c>
      <c r="Q65" s="31">
        <v>0</v>
      </c>
      <c r="R65" s="32">
        <v>3</v>
      </c>
      <c r="S65" s="30"/>
      <c r="T65" s="31"/>
      <c r="U65" s="32"/>
      <c r="V65" s="30"/>
      <c r="W65" s="31"/>
      <c r="X65" s="32"/>
      <c r="Y65" s="33" t="s">
        <v>16</v>
      </c>
      <c r="Z65" s="58">
        <v>4</v>
      </c>
      <c r="AA65" s="27" t="s">
        <v>176</v>
      </c>
      <c r="AB65" s="27" t="s">
        <v>177</v>
      </c>
      <c r="AC65" s="277" t="s">
        <v>172</v>
      </c>
      <c r="AD65" s="254"/>
    </row>
    <row r="66" spans="1:49" s="319" customFormat="1" ht="26.4" customHeight="1" x14ac:dyDescent="0.25">
      <c r="A66" s="76" t="s">
        <v>154</v>
      </c>
      <c r="B66" s="28" t="s">
        <v>54</v>
      </c>
      <c r="C66" s="57" t="s">
        <v>178</v>
      </c>
      <c r="D66" s="30"/>
      <c r="E66" s="31"/>
      <c r="F66" s="32"/>
      <c r="G66" s="30"/>
      <c r="H66" s="31"/>
      <c r="I66" s="32"/>
      <c r="J66" s="30"/>
      <c r="K66" s="31"/>
      <c r="L66" s="32"/>
      <c r="M66" s="30"/>
      <c r="N66" s="31"/>
      <c r="O66" s="32"/>
      <c r="P66" s="30"/>
      <c r="Q66" s="31"/>
      <c r="R66" s="31"/>
      <c r="S66" s="30">
        <v>2</v>
      </c>
      <c r="T66" s="33">
        <v>0</v>
      </c>
      <c r="U66" s="59">
        <v>0</v>
      </c>
      <c r="V66" s="30"/>
      <c r="W66" s="31"/>
      <c r="X66" s="32"/>
      <c r="Y66" s="33" t="s">
        <v>21</v>
      </c>
      <c r="Z66" s="58">
        <v>2</v>
      </c>
      <c r="AA66" s="27" t="s">
        <v>179</v>
      </c>
      <c r="AB66" s="27" t="s">
        <v>180</v>
      </c>
      <c r="AC66" s="277" t="s">
        <v>169</v>
      </c>
      <c r="AD66" s="330"/>
    </row>
    <row r="67" spans="1:49" s="319" customFormat="1" ht="26.4" customHeight="1" x14ac:dyDescent="0.25">
      <c r="A67" s="76" t="s">
        <v>154</v>
      </c>
      <c r="B67" s="28" t="s">
        <v>54</v>
      </c>
      <c r="C67" s="26" t="s">
        <v>181</v>
      </c>
      <c r="D67" s="30"/>
      <c r="E67" s="31"/>
      <c r="F67" s="32"/>
      <c r="G67" s="30"/>
      <c r="H67" s="31"/>
      <c r="I67" s="32"/>
      <c r="J67" s="30"/>
      <c r="K67" s="31"/>
      <c r="L67" s="32"/>
      <c r="M67" s="30"/>
      <c r="N67" s="31"/>
      <c r="O67" s="32"/>
      <c r="P67" s="30"/>
      <c r="Q67" s="31"/>
      <c r="R67" s="31"/>
      <c r="S67" s="58">
        <v>2</v>
      </c>
      <c r="T67" s="33">
        <v>0</v>
      </c>
      <c r="U67" s="59">
        <v>0</v>
      </c>
      <c r="V67" s="97"/>
      <c r="W67" s="97"/>
      <c r="X67" s="98"/>
      <c r="Y67" s="59" t="s">
        <v>21</v>
      </c>
      <c r="Z67" s="28">
        <v>2</v>
      </c>
      <c r="AA67" s="27" t="s">
        <v>39</v>
      </c>
      <c r="AB67" s="27" t="s">
        <v>182</v>
      </c>
      <c r="AC67" s="277" t="s">
        <v>169</v>
      </c>
      <c r="AD67" s="330"/>
    </row>
    <row r="68" spans="1:49" s="319" customFormat="1" ht="26.4" customHeight="1" x14ac:dyDescent="0.25">
      <c r="A68" s="76" t="s">
        <v>100</v>
      </c>
      <c r="B68" s="28" t="s">
        <v>54</v>
      </c>
      <c r="C68" s="26" t="s">
        <v>183</v>
      </c>
      <c r="D68" s="30"/>
      <c r="E68" s="31"/>
      <c r="F68" s="32"/>
      <c r="G68" s="30"/>
      <c r="H68" s="31"/>
      <c r="I68" s="32"/>
      <c r="J68" s="30"/>
      <c r="K68" s="31"/>
      <c r="L68" s="32"/>
      <c r="M68" s="30"/>
      <c r="N68" s="31"/>
      <c r="O68" s="32"/>
      <c r="P68" s="30"/>
      <c r="Q68" s="31"/>
      <c r="R68" s="31"/>
      <c r="S68" s="30"/>
      <c r="T68" s="31"/>
      <c r="U68" s="32"/>
      <c r="V68" s="58">
        <v>1</v>
      </c>
      <c r="W68" s="33">
        <v>1</v>
      </c>
      <c r="X68" s="59">
        <v>0</v>
      </c>
      <c r="Y68" s="59" t="s">
        <v>21</v>
      </c>
      <c r="Z68" s="28">
        <v>3</v>
      </c>
      <c r="AA68" s="27" t="s">
        <v>39</v>
      </c>
      <c r="AB68" s="27" t="s">
        <v>184</v>
      </c>
      <c r="AC68" s="277" t="s">
        <v>181</v>
      </c>
      <c r="AD68" s="330"/>
    </row>
    <row r="69" spans="1:49" ht="15" customHeight="1" x14ac:dyDescent="0.25">
      <c r="A69" s="176"/>
      <c r="B69" s="429" t="s">
        <v>58</v>
      </c>
      <c r="C69" s="430"/>
      <c r="D69" s="164">
        <f>SUMIF(A61:A68,"k1",Z61:Z68)</f>
        <v>0</v>
      </c>
      <c r="E69" s="211"/>
      <c r="F69" s="211"/>
      <c r="G69" s="164">
        <f>SUMIF(A61:A68,"k2",Z61:Z68)</f>
        <v>0</v>
      </c>
      <c r="H69" s="211"/>
      <c r="I69" s="211"/>
      <c r="J69" s="164">
        <f>SUMIF(A61:A68,"k3",Z61:Z68)</f>
        <v>5</v>
      </c>
      <c r="K69" s="211"/>
      <c r="L69" s="211"/>
      <c r="M69" s="164">
        <f>SUMIF(A61:A68,"k4",Z61:Z68)</f>
        <v>8</v>
      </c>
      <c r="N69" s="211"/>
      <c r="O69" s="211"/>
      <c r="P69" s="164">
        <f>SUMIF(A61:A68,"k5",Z61:Z68)</f>
        <v>8</v>
      </c>
      <c r="Q69" s="211"/>
      <c r="R69" s="211"/>
      <c r="S69" s="164">
        <f>SUMIF(A61:A68,"k6",Z61:Z68)</f>
        <v>0</v>
      </c>
      <c r="T69" s="211"/>
      <c r="U69" s="211"/>
      <c r="V69" s="164">
        <f>SUMIF(A61:A68,"k7",Z61:Z68)</f>
        <v>0</v>
      </c>
      <c r="W69" s="176"/>
      <c r="X69" s="176"/>
      <c r="Y69" s="164"/>
      <c r="Z69" s="212">
        <f t="shared" ref="Z69:Z70" si="4">SUM(D69:W69)</f>
        <v>21</v>
      </c>
      <c r="AA69" s="193"/>
      <c r="AB69" s="167"/>
      <c r="AC69" s="280"/>
      <c r="AD69" s="167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5" customHeight="1" x14ac:dyDescent="0.25">
      <c r="A70" s="3"/>
      <c r="B70" s="431" t="s">
        <v>59</v>
      </c>
      <c r="C70" s="432"/>
      <c r="D70" s="213">
        <f>SUMIF(A61:A68,"nk1",Z61:Z68)</f>
        <v>0</v>
      </c>
      <c r="E70" s="214"/>
      <c r="F70" s="214"/>
      <c r="G70" s="213">
        <f>SUMIF(A61:A68,"nk2",Z61:Z68)</f>
        <v>0</v>
      </c>
      <c r="H70" s="214"/>
      <c r="I70" s="214"/>
      <c r="J70" s="213">
        <f>SUMIF(A61:A68,"nk3",Z61:Z68)</f>
        <v>0</v>
      </c>
      <c r="K70" s="214"/>
      <c r="L70" s="214"/>
      <c r="M70" s="213">
        <f>SUMIF(A61:A68,"nk4",Z61:Z68)</f>
        <v>0</v>
      </c>
      <c r="N70" s="214"/>
      <c r="O70" s="214"/>
      <c r="P70" s="213">
        <f>SUMIF(A61:A68,"nk5",Z61:Z68)</f>
        <v>0</v>
      </c>
      <c r="Q70" s="214"/>
      <c r="R70" s="214"/>
      <c r="S70" s="213">
        <f>SUMIF(A61:A68,"nk6",Z61:Z68)</f>
        <v>4</v>
      </c>
      <c r="T70" s="214"/>
      <c r="U70" s="214"/>
      <c r="V70" s="213">
        <f>SUMIF(A61:A68,"nk7",Z61:Z68)</f>
        <v>3</v>
      </c>
      <c r="W70" s="215"/>
      <c r="X70" s="215"/>
      <c r="Y70" s="213"/>
      <c r="Z70" s="216">
        <f t="shared" si="4"/>
        <v>7</v>
      </c>
      <c r="AA70" s="194"/>
      <c r="AB70" s="2"/>
      <c r="AC70" s="281"/>
      <c r="AD70" s="167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25.5" customHeight="1" x14ac:dyDescent="0.25">
      <c r="A71" s="3"/>
      <c r="B71" s="3"/>
      <c r="C71" s="177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3"/>
      <c r="T71" s="3"/>
      <c r="U71" s="3"/>
      <c r="V71" s="195"/>
      <c r="W71" s="195"/>
      <c r="X71" s="195"/>
      <c r="Y71" s="3"/>
      <c r="Z71" s="3"/>
      <c r="AA71" s="2"/>
      <c r="AB71" s="2"/>
      <c r="AC71" s="267"/>
      <c r="AD71" s="68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30" customHeight="1" x14ac:dyDescent="0.25">
      <c r="A72" s="425" t="s">
        <v>320</v>
      </c>
      <c r="B72" s="426"/>
      <c r="C72" s="426"/>
      <c r="D72" s="426"/>
      <c r="E72" s="426"/>
      <c r="F72" s="426"/>
      <c r="G72" s="426"/>
      <c r="H72" s="426"/>
      <c r="I72" s="426"/>
      <c r="J72" s="426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6"/>
      <c r="X72" s="426"/>
      <c r="Y72" s="426"/>
      <c r="Z72" s="426"/>
      <c r="AA72" s="426"/>
      <c r="AB72" s="426"/>
      <c r="AC72" s="426"/>
      <c r="AD72" s="427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34.200000000000003" x14ac:dyDescent="0.25">
      <c r="A73" s="171" t="s">
        <v>66</v>
      </c>
      <c r="B73" s="172" t="s">
        <v>19</v>
      </c>
      <c r="C73" s="115" t="s">
        <v>185</v>
      </c>
      <c r="D73" s="123"/>
      <c r="E73" s="123"/>
      <c r="F73" s="124"/>
      <c r="G73" s="122"/>
      <c r="H73" s="123"/>
      <c r="I73" s="124"/>
      <c r="J73" s="123"/>
      <c r="K73" s="123"/>
      <c r="L73" s="124"/>
      <c r="M73" s="128">
        <v>2</v>
      </c>
      <c r="N73" s="129">
        <v>0</v>
      </c>
      <c r="O73" s="130">
        <v>2</v>
      </c>
      <c r="P73" s="122"/>
      <c r="Q73" s="123"/>
      <c r="R73" s="124"/>
      <c r="S73" s="122"/>
      <c r="T73" s="123"/>
      <c r="U73" s="124"/>
      <c r="V73" s="122"/>
      <c r="W73" s="123"/>
      <c r="X73" s="124"/>
      <c r="Y73" s="172" t="s">
        <v>21</v>
      </c>
      <c r="Z73" s="172">
        <v>5</v>
      </c>
      <c r="AA73" s="121" t="s">
        <v>186</v>
      </c>
      <c r="AB73" s="121" t="s">
        <v>187</v>
      </c>
      <c r="AC73" s="296" t="s">
        <v>188</v>
      </c>
      <c r="AD73" s="131"/>
      <c r="AE73" s="320"/>
      <c r="AF73" s="320"/>
      <c r="AG73" s="320"/>
      <c r="AH73" s="320"/>
      <c r="AI73" s="320"/>
      <c r="AJ73" s="320"/>
      <c r="AK73" s="320"/>
      <c r="AL73" s="320"/>
      <c r="AM73" s="320"/>
      <c r="AN73" s="320"/>
      <c r="AO73" s="320"/>
      <c r="AP73" s="320"/>
      <c r="AQ73" s="320"/>
      <c r="AR73" s="320"/>
      <c r="AS73" s="320"/>
      <c r="AT73" s="320"/>
      <c r="AU73" s="320"/>
      <c r="AV73" s="320"/>
      <c r="AW73" s="320"/>
    </row>
    <row r="74" spans="1:49" ht="26.4" customHeight="1" x14ac:dyDescent="0.25">
      <c r="A74" s="218" t="s">
        <v>70</v>
      </c>
      <c r="B74" s="219" t="s">
        <v>19</v>
      </c>
      <c r="C74" s="199" t="s">
        <v>189</v>
      </c>
      <c r="D74" s="220"/>
      <c r="E74" s="221"/>
      <c r="F74" s="221"/>
      <c r="G74" s="220"/>
      <c r="H74" s="221"/>
      <c r="I74" s="221"/>
      <c r="J74" s="220"/>
      <c r="K74" s="221"/>
      <c r="L74" s="221"/>
      <c r="M74" s="220"/>
      <c r="N74" s="221"/>
      <c r="O74" s="221"/>
      <c r="P74" s="220">
        <v>2</v>
      </c>
      <c r="Q74" s="221">
        <v>2</v>
      </c>
      <c r="R74" s="221">
        <v>0</v>
      </c>
      <c r="S74" s="220"/>
      <c r="T74" s="221"/>
      <c r="U74" s="221"/>
      <c r="V74" s="220"/>
      <c r="W74" s="221"/>
      <c r="X74" s="221"/>
      <c r="Y74" s="220" t="s">
        <v>21</v>
      </c>
      <c r="Z74" s="220">
        <v>5</v>
      </c>
      <c r="AA74" s="222" t="s">
        <v>190</v>
      </c>
      <c r="AB74" s="106" t="s">
        <v>191</v>
      </c>
      <c r="AC74" s="283" t="s">
        <v>192</v>
      </c>
      <c r="AD74" s="107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5" customHeight="1" x14ac:dyDescent="0.25">
      <c r="A75" s="176"/>
      <c r="B75" s="415" t="s">
        <v>58</v>
      </c>
      <c r="C75" s="416"/>
      <c r="D75" s="164">
        <f>SUMIF(A73:A74,"k1",Z73:Z74)</f>
        <v>0</v>
      </c>
      <c r="E75" s="165"/>
      <c r="F75" s="165"/>
      <c r="G75" s="164">
        <f>SUMIF(A73:A74,"k2",Z73:Z74)</f>
        <v>0</v>
      </c>
      <c r="H75" s="165"/>
      <c r="I75" s="165"/>
      <c r="J75" s="164">
        <f>SUMIF(A73:A74,"k3",Z73:Z74)</f>
        <v>0</v>
      </c>
      <c r="K75" s="165"/>
      <c r="L75" s="165"/>
      <c r="M75" s="164">
        <f>SUMIF(A73:A74,"k4",Z73:Z74)</f>
        <v>5</v>
      </c>
      <c r="N75" s="165"/>
      <c r="O75" s="165"/>
      <c r="P75" s="164">
        <f>SUMIF(A73:A74,"k5",Z73:Z74)</f>
        <v>5</v>
      </c>
      <c r="Q75" s="165"/>
      <c r="R75" s="165"/>
      <c r="S75" s="164">
        <f>SUMIF(A73:A74,"k6",Z73:Z74)</f>
        <v>0</v>
      </c>
      <c r="T75" s="165"/>
      <c r="U75" s="165"/>
      <c r="V75" s="164">
        <f>SUMIF(A73:A74,"k7",Z73:Z74)</f>
        <v>0</v>
      </c>
      <c r="W75" s="129"/>
      <c r="X75" s="129"/>
      <c r="Y75" s="128"/>
      <c r="Z75" s="166">
        <f t="shared" ref="Z75:Z76" si="5">SUM(D75:W75)</f>
        <v>10</v>
      </c>
      <c r="AA75" s="167"/>
      <c r="AB75" s="167"/>
      <c r="AC75" s="286"/>
      <c r="AD75" s="105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5" customHeight="1" x14ac:dyDescent="0.25">
      <c r="A76" s="3"/>
      <c r="B76" s="417" t="s">
        <v>59</v>
      </c>
      <c r="C76" s="418"/>
      <c r="D76" s="141">
        <f>SUMIF(A73:A74,"nk1",Z73:Z74)</f>
        <v>0</v>
      </c>
      <c r="E76" s="151"/>
      <c r="F76" s="151"/>
      <c r="G76" s="141">
        <f>SUMIF(A73:A74,"nk2",Z73:Z74)</f>
        <v>0</v>
      </c>
      <c r="H76" s="151"/>
      <c r="I76" s="151"/>
      <c r="J76" s="141">
        <f>SUMIF(A73:A74,"nk3",Z73:Z74)</f>
        <v>0</v>
      </c>
      <c r="K76" s="151"/>
      <c r="L76" s="151"/>
      <c r="M76" s="141">
        <f>SUMIF(A73:A74,"nk4",Z73:Z74)</f>
        <v>0</v>
      </c>
      <c r="N76" s="151"/>
      <c r="O76" s="151"/>
      <c r="P76" s="141">
        <f>SUMIF(A73:A74,"nk5",Z73:Z74)</f>
        <v>0</v>
      </c>
      <c r="Q76" s="151"/>
      <c r="R76" s="151"/>
      <c r="S76" s="141">
        <f>SUMIF(A73:A74,"nk6",Z73:Z74)</f>
        <v>0</v>
      </c>
      <c r="T76" s="151"/>
      <c r="U76" s="151"/>
      <c r="V76" s="141">
        <f>SUMIF(A73:A74,"nk7",Z73:Z74)</f>
        <v>0</v>
      </c>
      <c r="W76" s="142"/>
      <c r="X76" s="129"/>
      <c r="Y76" s="128"/>
      <c r="Z76" s="168">
        <f t="shared" si="5"/>
        <v>0</v>
      </c>
      <c r="AA76" s="2"/>
      <c r="AB76" s="2"/>
      <c r="AC76" s="287"/>
      <c r="AD76" s="105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25.5" customHeight="1" x14ac:dyDescent="0.25">
      <c r="A77" s="3"/>
      <c r="B77" s="3"/>
      <c r="C77" s="177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2"/>
      <c r="AB77" s="2"/>
      <c r="AC77" s="287"/>
      <c r="AD77" s="105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30" customHeight="1" x14ac:dyDescent="0.25">
      <c r="A78" s="412" t="s">
        <v>321</v>
      </c>
      <c r="B78" s="411"/>
      <c r="C78" s="411"/>
      <c r="D78" s="411"/>
      <c r="E78" s="411"/>
      <c r="F78" s="411"/>
      <c r="G78" s="411"/>
      <c r="H78" s="411"/>
      <c r="I78" s="411"/>
      <c r="J78" s="411"/>
      <c r="K78" s="411"/>
      <c r="L78" s="411"/>
      <c r="M78" s="411"/>
      <c r="N78" s="411"/>
      <c r="O78" s="411"/>
      <c r="P78" s="411"/>
      <c r="Q78" s="411"/>
      <c r="R78" s="411"/>
      <c r="S78" s="411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42" customHeight="1" x14ac:dyDescent="0.25">
      <c r="A79" s="178" t="s">
        <v>70</v>
      </c>
      <c r="B79" s="179" t="s">
        <v>19</v>
      </c>
      <c r="C79" s="223" t="s">
        <v>193</v>
      </c>
      <c r="D79" s="181"/>
      <c r="E79" s="182"/>
      <c r="F79" s="183"/>
      <c r="G79" s="181"/>
      <c r="H79" s="182"/>
      <c r="I79" s="182"/>
      <c r="J79" s="181"/>
      <c r="K79" s="182"/>
      <c r="L79" s="183"/>
      <c r="M79" s="182"/>
      <c r="N79" s="182"/>
      <c r="O79" s="183"/>
      <c r="P79" s="184">
        <v>3</v>
      </c>
      <c r="Q79" s="185">
        <v>2</v>
      </c>
      <c r="R79" s="186">
        <v>0</v>
      </c>
      <c r="S79" s="181"/>
      <c r="T79" s="182"/>
      <c r="U79" s="183"/>
      <c r="V79" s="181"/>
      <c r="W79" s="182"/>
      <c r="X79" s="183"/>
      <c r="Y79" s="179" t="s">
        <v>21</v>
      </c>
      <c r="Z79" s="179">
        <v>6</v>
      </c>
      <c r="AA79" s="180" t="s">
        <v>194</v>
      </c>
      <c r="AB79" s="223" t="s">
        <v>195</v>
      </c>
      <c r="AC79" s="276" t="s">
        <v>196</v>
      </c>
      <c r="AD79" s="224"/>
      <c r="AE79" s="320"/>
      <c r="AF79" s="320"/>
      <c r="AG79" s="320"/>
      <c r="AH79" s="320"/>
      <c r="AI79" s="320"/>
      <c r="AJ79" s="320"/>
      <c r="AK79" s="320"/>
      <c r="AL79" s="320"/>
      <c r="AM79" s="320"/>
      <c r="AN79" s="320"/>
      <c r="AO79" s="320"/>
      <c r="AP79" s="320"/>
      <c r="AQ79" s="320"/>
      <c r="AR79" s="320"/>
      <c r="AS79" s="320"/>
      <c r="AT79" s="320"/>
      <c r="AU79" s="320"/>
      <c r="AV79" s="320"/>
      <c r="AW79" s="320"/>
    </row>
    <row r="80" spans="1:49" ht="26.4" customHeight="1" x14ac:dyDescent="0.25">
      <c r="A80" s="132" t="s">
        <v>126</v>
      </c>
      <c r="B80" s="118" t="s">
        <v>19</v>
      </c>
      <c r="C80" s="133" t="s">
        <v>197</v>
      </c>
      <c r="D80" s="141" t="s">
        <v>45</v>
      </c>
      <c r="E80" s="142" t="s">
        <v>45</v>
      </c>
      <c r="F80" s="142" t="s">
        <v>45</v>
      </c>
      <c r="G80" s="141" t="s">
        <v>45</v>
      </c>
      <c r="H80" s="142" t="s">
        <v>45</v>
      </c>
      <c r="I80" s="142" t="s">
        <v>45</v>
      </c>
      <c r="J80" s="141" t="s">
        <v>45</v>
      </c>
      <c r="K80" s="142" t="s">
        <v>45</v>
      </c>
      <c r="L80" s="142" t="s">
        <v>45</v>
      </c>
      <c r="M80" s="141" t="s">
        <v>45</v>
      </c>
      <c r="N80" s="142" t="s">
        <v>45</v>
      </c>
      <c r="O80" s="142" t="s">
        <v>45</v>
      </c>
      <c r="P80" s="141"/>
      <c r="Q80" s="142"/>
      <c r="R80" s="142"/>
      <c r="S80" s="141">
        <v>2</v>
      </c>
      <c r="T80" s="142">
        <v>0</v>
      </c>
      <c r="U80" s="142">
        <v>2</v>
      </c>
      <c r="V80" s="141"/>
      <c r="W80" s="142"/>
      <c r="X80" s="142"/>
      <c r="Y80" s="141" t="s">
        <v>21</v>
      </c>
      <c r="Z80" s="141">
        <v>5</v>
      </c>
      <c r="AA80" s="134" t="s">
        <v>198</v>
      </c>
      <c r="AB80" s="134" t="s">
        <v>199</v>
      </c>
      <c r="AC80" s="297" t="s">
        <v>200</v>
      </c>
      <c r="AD80" s="326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s="319" customFormat="1" ht="26.4" customHeight="1" x14ac:dyDescent="0.25">
      <c r="A81" s="99" t="s">
        <v>126</v>
      </c>
      <c r="B81" s="100" t="s">
        <v>19</v>
      </c>
      <c r="C81" s="101" t="s">
        <v>201</v>
      </c>
      <c r="D81" s="102" t="s">
        <v>45</v>
      </c>
      <c r="E81" s="103" t="s">
        <v>45</v>
      </c>
      <c r="F81" s="103" t="s">
        <v>45</v>
      </c>
      <c r="G81" s="102" t="s">
        <v>45</v>
      </c>
      <c r="H81" s="103" t="s">
        <v>45</v>
      </c>
      <c r="I81" s="103" t="s">
        <v>45</v>
      </c>
      <c r="J81" s="102" t="s">
        <v>45</v>
      </c>
      <c r="K81" s="103" t="s">
        <v>45</v>
      </c>
      <c r="L81" s="103" t="s">
        <v>45</v>
      </c>
      <c r="M81" s="102" t="s">
        <v>45</v>
      </c>
      <c r="N81" s="103" t="s">
        <v>45</v>
      </c>
      <c r="O81" s="103" t="s">
        <v>45</v>
      </c>
      <c r="P81" s="102" t="s">
        <v>45</v>
      </c>
      <c r="Q81" s="103" t="s">
        <v>45</v>
      </c>
      <c r="R81" s="103" t="s">
        <v>45</v>
      </c>
      <c r="S81" s="102">
        <v>2</v>
      </c>
      <c r="T81" s="103">
        <v>0</v>
      </c>
      <c r="U81" s="104">
        <v>2</v>
      </c>
      <c r="V81" s="108"/>
      <c r="W81" s="108"/>
      <c r="X81" s="108"/>
      <c r="Y81" s="102" t="s">
        <v>21</v>
      </c>
      <c r="Z81" s="102">
        <v>5</v>
      </c>
      <c r="AA81" s="67" t="s">
        <v>202</v>
      </c>
      <c r="AB81" s="67" t="s">
        <v>203</v>
      </c>
      <c r="AC81" s="288" t="s">
        <v>204</v>
      </c>
      <c r="AD81" s="331"/>
    </row>
    <row r="82" spans="1:49" ht="13.2" x14ac:dyDescent="0.25">
      <c r="A82" s="176"/>
      <c r="B82" s="415" t="s">
        <v>58</v>
      </c>
      <c r="C82" s="416"/>
      <c r="D82" s="164">
        <f>SUMIF(A79:A81,"k1",Z79:Z81)</f>
        <v>0</v>
      </c>
      <c r="E82" s="165"/>
      <c r="F82" s="165"/>
      <c r="G82" s="164">
        <f>SUMIF(A79:A81,"k2",Z79:Z81)</f>
        <v>0</v>
      </c>
      <c r="H82" s="165"/>
      <c r="I82" s="165"/>
      <c r="J82" s="164">
        <f>SUMIF(A79:A81,"k3",Z79:Z81)</f>
        <v>0</v>
      </c>
      <c r="K82" s="165"/>
      <c r="L82" s="165"/>
      <c r="M82" s="164">
        <f>SUMIF(A79:A81,"k4",Z79:Z81)</f>
        <v>0</v>
      </c>
      <c r="N82" s="165"/>
      <c r="O82" s="165"/>
      <c r="P82" s="164">
        <f>SUMIF(A79:A81,"k5",Z79:Z81)</f>
        <v>6</v>
      </c>
      <c r="Q82" s="165"/>
      <c r="R82" s="165"/>
      <c r="S82" s="164">
        <f>SUMIF(A79:A81,"k6",Z79:Z81)</f>
        <v>10</v>
      </c>
      <c r="T82" s="165"/>
      <c r="U82" s="165"/>
      <c r="V82" s="164">
        <f>SUMIF(A79:A81,"k7",Z79:Z81)</f>
        <v>0</v>
      </c>
      <c r="W82" s="129"/>
      <c r="X82" s="129"/>
      <c r="Y82" s="128"/>
      <c r="Z82" s="166">
        <f t="shared" ref="Z82:Z83" si="6">SUM(D82:W82)</f>
        <v>16</v>
      </c>
      <c r="AA82" s="167"/>
      <c r="AB82" s="167"/>
      <c r="AC82" s="266"/>
      <c r="AD82" s="167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3.2" x14ac:dyDescent="0.25">
      <c r="A83" s="3"/>
      <c r="B83" s="417" t="s">
        <v>59</v>
      </c>
      <c r="C83" s="418"/>
      <c r="D83" s="141">
        <f>SUMIF(A79:A81,"nk1",Z79:Z81)</f>
        <v>0</v>
      </c>
      <c r="E83" s="151"/>
      <c r="F83" s="151"/>
      <c r="G83" s="141">
        <f>SUMIF(A79:A81,"nk2",Z79:Z81)</f>
        <v>0</v>
      </c>
      <c r="H83" s="151"/>
      <c r="I83" s="151"/>
      <c r="J83" s="141">
        <f>SUMIF(A79:A81,"nk3",Z79:Z81)</f>
        <v>0</v>
      </c>
      <c r="K83" s="151"/>
      <c r="L83" s="151"/>
      <c r="M83" s="141">
        <f>SUMIF(A79:A81,"nk4",Z79:Z81)</f>
        <v>0</v>
      </c>
      <c r="N83" s="151"/>
      <c r="O83" s="151"/>
      <c r="P83" s="141">
        <f>SUMIF(A79:A81,"nk5",Z79:Z81)</f>
        <v>0</v>
      </c>
      <c r="Q83" s="151"/>
      <c r="R83" s="151"/>
      <c r="S83" s="141">
        <f>SUMIF(A79:A81,"nk6",Z79:Z81)</f>
        <v>0</v>
      </c>
      <c r="T83" s="151"/>
      <c r="U83" s="151"/>
      <c r="V83" s="141">
        <f>SUMIF(A79:A81,"nk7",Z79:Z81)</f>
        <v>0</v>
      </c>
      <c r="W83" s="142"/>
      <c r="X83" s="129"/>
      <c r="Y83" s="128"/>
      <c r="Z83" s="168">
        <f t="shared" si="6"/>
        <v>0</v>
      </c>
      <c r="AA83" s="2"/>
      <c r="AB83" s="2"/>
      <c r="AC83" s="267"/>
      <c r="AD83" s="167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25.5" customHeight="1" x14ac:dyDescent="0.25">
      <c r="A84" s="3"/>
      <c r="B84" s="3"/>
      <c r="C84" s="177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3"/>
      <c r="T84" s="3"/>
      <c r="U84" s="3"/>
      <c r="V84" s="195"/>
      <c r="W84" s="195"/>
      <c r="X84" s="195"/>
      <c r="Y84" s="3"/>
      <c r="Z84" s="3"/>
      <c r="AA84" s="2"/>
      <c r="AB84" s="2"/>
      <c r="AC84" s="267"/>
      <c r="AD84" s="167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30" customHeight="1" x14ac:dyDescent="0.25">
      <c r="A85" s="428" t="s">
        <v>322</v>
      </c>
      <c r="B85" s="411"/>
      <c r="C85" s="411"/>
      <c r="D85" s="411"/>
      <c r="E85" s="411"/>
      <c r="F85" s="411"/>
      <c r="G85" s="411"/>
      <c r="H85" s="411"/>
      <c r="I85" s="411"/>
      <c r="J85" s="411"/>
      <c r="K85" s="411"/>
      <c r="L85" s="411"/>
      <c r="M85" s="411"/>
      <c r="N85" s="411"/>
      <c r="O85" s="411"/>
      <c r="P85" s="411"/>
      <c r="Q85" s="411"/>
      <c r="R85" s="411"/>
      <c r="S85" s="411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26.4" customHeight="1" x14ac:dyDescent="0.25">
      <c r="A86" s="178" t="s">
        <v>90</v>
      </c>
      <c r="B86" s="179" t="s">
        <v>54</v>
      </c>
      <c r="C86" s="114" t="s">
        <v>205</v>
      </c>
      <c r="D86" s="185"/>
      <c r="E86" s="185"/>
      <c r="F86" s="186"/>
      <c r="G86" s="208"/>
      <c r="H86" s="209"/>
      <c r="I86" s="210"/>
      <c r="J86" s="184">
        <v>2</v>
      </c>
      <c r="K86" s="185">
        <v>2</v>
      </c>
      <c r="L86" s="186">
        <v>0</v>
      </c>
      <c r="M86" s="209"/>
      <c r="N86" s="209"/>
      <c r="O86" s="210"/>
      <c r="P86" s="208"/>
      <c r="Q86" s="209"/>
      <c r="R86" s="210"/>
      <c r="S86" s="208"/>
      <c r="T86" s="209"/>
      <c r="U86" s="210"/>
      <c r="V86" s="208"/>
      <c r="W86" s="209"/>
      <c r="X86" s="210"/>
      <c r="Y86" s="179" t="s">
        <v>21</v>
      </c>
      <c r="Z86" s="179">
        <v>5</v>
      </c>
      <c r="AA86" s="180" t="s">
        <v>206</v>
      </c>
      <c r="AB86" s="180" t="s">
        <v>207</v>
      </c>
      <c r="AC86" s="297" t="s">
        <v>44</v>
      </c>
      <c r="AD86" s="224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48" customHeight="1" x14ac:dyDescent="0.25">
      <c r="A87" s="171" t="s">
        <v>97</v>
      </c>
      <c r="B87" s="172" t="s">
        <v>54</v>
      </c>
      <c r="C87" s="115" t="s">
        <v>208</v>
      </c>
      <c r="D87" s="122"/>
      <c r="E87" s="123"/>
      <c r="F87" s="124"/>
      <c r="G87" s="122"/>
      <c r="H87" s="123"/>
      <c r="I87" s="124"/>
      <c r="J87" s="122"/>
      <c r="K87" s="123"/>
      <c r="L87" s="124"/>
      <c r="M87" s="122">
        <v>2</v>
      </c>
      <c r="N87" s="123">
        <v>0</v>
      </c>
      <c r="O87" s="124">
        <v>2</v>
      </c>
      <c r="P87" s="122"/>
      <c r="Q87" s="123"/>
      <c r="R87" s="123"/>
      <c r="S87" s="128"/>
      <c r="T87" s="129"/>
      <c r="U87" s="130"/>
      <c r="V87" s="122"/>
      <c r="W87" s="123"/>
      <c r="X87" s="124"/>
      <c r="Y87" s="172" t="s">
        <v>21</v>
      </c>
      <c r="Z87" s="172">
        <v>5</v>
      </c>
      <c r="AA87" s="121" t="s">
        <v>209</v>
      </c>
      <c r="AB87" s="121" t="s">
        <v>210</v>
      </c>
      <c r="AC87" s="296" t="s">
        <v>211</v>
      </c>
      <c r="AD87" s="332"/>
      <c r="AE87" s="320"/>
      <c r="AF87" s="320"/>
      <c r="AG87" s="320"/>
      <c r="AH87" s="320"/>
      <c r="AI87" s="320"/>
      <c r="AJ87" s="320"/>
      <c r="AK87" s="320"/>
      <c r="AL87" s="320"/>
      <c r="AM87" s="320"/>
      <c r="AN87" s="320"/>
      <c r="AO87" s="320"/>
      <c r="AP87" s="320"/>
      <c r="AQ87" s="320"/>
      <c r="AR87" s="320"/>
      <c r="AS87" s="320"/>
      <c r="AT87" s="320"/>
      <c r="AU87" s="320"/>
      <c r="AV87" s="320"/>
      <c r="AW87" s="320"/>
    </row>
    <row r="88" spans="1:49" ht="26.4" customHeight="1" x14ac:dyDescent="0.25">
      <c r="A88" s="132" t="s">
        <v>97</v>
      </c>
      <c r="B88" s="135" t="s">
        <v>54</v>
      </c>
      <c r="C88" s="109" t="s">
        <v>212</v>
      </c>
      <c r="D88" s="135"/>
      <c r="E88" s="136"/>
      <c r="F88" s="136"/>
      <c r="G88" s="135"/>
      <c r="H88" s="136"/>
      <c r="I88" s="136"/>
      <c r="J88" s="135"/>
      <c r="K88" s="136"/>
      <c r="L88" s="136"/>
      <c r="M88" s="135">
        <v>2</v>
      </c>
      <c r="N88" s="136">
        <v>0</v>
      </c>
      <c r="O88" s="137">
        <v>0</v>
      </c>
      <c r="P88" s="89"/>
      <c r="Q88" s="90"/>
      <c r="R88" s="91"/>
      <c r="S88" s="135"/>
      <c r="T88" s="136"/>
      <c r="U88" s="136"/>
      <c r="V88" s="135"/>
      <c r="W88" s="136"/>
      <c r="X88" s="136"/>
      <c r="Y88" s="135" t="s">
        <v>21</v>
      </c>
      <c r="Z88" s="135">
        <v>3</v>
      </c>
      <c r="AA88" s="133" t="s">
        <v>52</v>
      </c>
      <c r="AB88" s="189" t="s">
        <v>213</v>
      </c>
      <c r="AC88" s="277" t="s">
        <v>214</v>
      </c>
      <c r="AD88" s="109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</row>
    <row r="89" spans="1:49" ht="26.4" customHeight="1" x14ac:dyDescent="0.25">
      <c r="A89" s="132" t="s">
        <v>97</v>
      </c>
      <c r="B89" s="143" t="s">
        <v>54</v>
      </c>
      <c r="C89" s="133" t="s">
        <v>153</v>
      </c>
      <c r="D89" s="135"/>
      <c r="E89" s="136"/>
      <c r="F89" s="137"/>
      <c r="G89" s="135"/>
      <c r="H89" s="136"/>
      <c r="I89" s="137"/>
      <c r="J89" s="135"/>
      <c r="K89" s="136"/>
      <c r="L89" s="137"/>
      <c r="M89" s="30">
        <v>2</v>
      </c>
      <c r="N89" s="31">
        <v>1</v>
      </c>
      <c r="O89" s="32">
        <v>0</v>
      </c>
      <c r="P89" s="135"/>
      <c r="Q89" s="136"/>
      <c r="R89" s="136"/>
      <c r="S89" s="141"/>
      <c r="T89" s="142"/>
      <c r="U89" s="143"/>
      <c r="V89" s="135"/>
      <c r="W89" s="136"/>
      <c r="X89" s="137"/>
      <c r="Y89" s="118" t="s">
        <v>21</v>
      </c>
      <c r="Z89" s="118">
        <v>4</v>
      </c>
      <c r="AA89" s="217" t="s">
        <v>52</v>
      </c>
      <c r="AB89" s="134" t="s">
        <v>215</v>
      </c>
      <c r="AC89" s="278" t="s">
        <v>51</v>
      </c>
      <c r="AD89" s="333"/>
      <c r="AE89" s="320"/>
      <c r="AF89" s="320"/>
      <c r="AG89" s="320"/>
      <c r="AH89" s="320"/>
      <c r="AI89" s="320"/>
      <c r="AJ89" s="320"/>
      <c r="AK89" s="320"/>
      <c r="AL89" s="320"/>
      <c r="AM89" s="320"/>
      <c r="AN89" s="320"/>
      <c r="AO89" s="320"/>
      <c r="AP89" s="320"/>
      <c r="AQ89" s="320"/>
      <c r="AR89" s="320"/>
      <c r="AS89" s="320"/>
      <c r="AT89" s="320"/>
      <c r="AU89" s="320"/>
      <c r="AV89" s="320"/>
      <c r="AW89" s="320"/>
    </row>
    <row r="90" spans="1:49" s="319" customFormat="1" ht="26.4" customHeight="1" x14ac:dyDescent="0.25">
      <c r="A90" s="76" t="s">
        <v>149</v>
      </c>
      <c r="B90" s="28" t="s">
        <v>54</v>
      </c>
      <c r="C90" s="26" t="s">
        <v>161</v>
      </c>
      <c r="D90" s="30"/>
      <c r="E90" s="31"/>
      <c r="F90" s="32"/>
      <c r="G90" s="30"/>
      <c r="H90" s="31"/>
      <c r="I90" s="32"/>
      <c r="J90" s="30"/>
      <c r="K90" s="31"/>
      <c r="L90" s="32"/>
      <c r="M90" s="30"/>
      <c r="N90" s="31"/>
      <c r="O90" s="32"/>
      <c r="P90" s="30">
        <v>2</v>
      </c>
      <c r="Q90" s="31">
        <v>1</v>
      </c>
      <c r="R90" s="31">
        <v>2</v>
      </c>
      <c r="S90" s="58"/>
      <c r="T90" s="33"/>
      <c r="U90" s="59"/>
      <c r="V90" s="30"/>
      <c r="W90" s="31"/>
      <c r="X90" s="31"/>
      <c r="Y90" s="28" t="s">
        <v>21</v>
      </c>
      <c r="Z90" s="28">
        <v>6</v>
      </c>
      <c r="AA90" s="27" t="s">
        <v>159</v>
      </c>
      <c r="AB90" s="27" t="s">
        <v>216</v>
      </c>
      <c r="AC90" s="277" t="s">
        <v>141</v>
      </c>
      <c r="AD90" s="330"/>
    </row>
    <row r="91" spans="1:49" ht="26.4" customHeight="1" x14ac:dyDescent="0.25">
      <c r="A91" s="132" t="s">
        <v>149</v>
      </c>
      <c r="B91" s="118" t="s">
        <v>54</v>
      </c>
      <c r="C91" s="133" t="s">
        <v>217</v>
      </c>
      <c r="D91" s="135"/>
      <c r="E91" s="136"/>
      <c r="F91" s="137"/>
      <c r="G91" s="135"/>
      <c r="H91" s="136"/>
      <c r="I91" s="137"/>
      <c r="J91" s="135"/>
      <c r="K91" s="136"/>
      <c r="L91" s="137"/>
      <c r="M91" s="135"/>
      <c r="N91" s="136"/>
      <c r="O91" s="137"/>
      <c r="P91" s="135">
        <v>2</v>
      </c>
      <c r="Q91" s="136">
        <v>0</v>
      </c>
      <c r="R91" s="136">
        <v>2</v>
      </c>
      <c r="S91" s="135"/>
      <c r="T91" s="136"/>
      <c r="U91" s="136"/>
      <c r="V91" s="135"/>
      <c r="W91" s="136"/>
      <c r="X91" s="137"/>
      <c r="Y91" s="118" t="s">
        <v>21</v>
      </c>
      <c r="Z91" s="118">
        <v>5</v>
      </c>
      <c r="AA91" s="133" t="s">
        <v>218</v>
      </c>
      <c r="AB91" s="134" t="s">
        <v>219</v>
      </c>
      <c r="AC91" s="278" t="s">
        <v>121</v>
      </c>
      <c r="AD91" s="334"/>
      <c r="AE91" s="321"/>
      <c r="AF91" s="321"/>
      <c r="AG91" s="321"/>
      <c r="AH91" s="321"/>
      <c r="AI91" s="321"/>
      <c r="AJ91" s="321"/>
      <c r="AK91" s="321"/>
      <c r="AL91" s="321"/>
      <c r="AM91" s="321"/>
      <c r="AN91" s="321"/>
      <c r="AO91" s="321"/>
      <c r="AP91" s="321"/>
      <c r="AQ91" s="321"/>
      <c r="AR91" s="321"/>
      <c r="AS91" s="321"/>
      <c r="AT91" s="321"/>
      <c r="AU91" s="321"/>
      <c r="AV91" s="321"/>
      <c r="AW91" s="321"/>
    </row>
    <row r="92" spans="1:49" s="319" customFormat="1" ht="26.4" customHeight="1" x14ac:dyDescent="0.25">
      <c r="A92" s="76" t="s">
        <v>149</v>
      </c>
      <c r="B92" s="59" t="s">
        <v>54</v>
      </c>
      <c r="C92" s="110" t="s">
        <v>220</v>
      </c>
      <c r="D92" s="30"/>
      <c r="E92" s="31"/>
      <c r="F92" s="32"/>
      <c r="G92" s="30"/>
      <c r="H92" s="31"/>
      <c r="I92" s="32"/>
      <c r="J92" s="30"/>
      <c r="K92" s="31"/>
      <c r="L92" s="32"/>
      <c r="M92" s="30"/>
      <c r="N92" s="31"/>
      <c r="O92" s="32"/>
      <c r="P92" s="30">
        <v>2</v>
      </c>
      <c r="Q92" s="31">
        <v>0</v>
      </c>
      <c r="R92" s="31">
        <v>2</v>
      </c>
      <c r="S92" s="58"/>
      <c r="T92" s="33"/>
      <c r="U92" s="59"/>
      <c r="V92" s="30"/>
      <c r="W92" s="31"/>
      <c r="X92" s="32"/>
      <c r="Y92" s="59" t="s">
        <v>21</v>
      </c>
      <c r="Z92" s="28">
        <v>4</v>
      </c>
      <c r="AA92" s="111" t="s">
        <v>173</v>
      </c>
      <c r="AB92" s="60" t="s">
        <v>221</v>
      </c>
      <c r="AC92" s="289" t="s">
        <v>172</v>
      </c>
      <c r="AD92" s="335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</row>
    <row r="93" spans="1:49" ht="26.4" customHeight="1" x14ac:dyDescent="0.25">
      <c r="A93" s="132" t="s">
        <v>149</v>
      </c>
      <c r="B93" s="118" t="s">
        <v>54</v>
      </c>
      <c r="C93" s="109" t="s">
        <v>222</v>
      </c>
      <c r="D93" s="135"/>
      <c r="E93" s="136"/>
      <c r="F93" s="137"/>
      <c r="G93" s="135"/>
      <c r="H93" s="136"/>
      <c r="I93" s="137"/>
      <c r="J93" s="135"/>
      <c r="K93" s="136"/>
      <c r="L93" s="137"/>
      <c r="M93" s="135"/>
      <c r="N93" s="136"/>
      <c r="O93" s="137"/>
      <c r="P93" s="135">
        <v>2</v>
      </c>
      <c r="Q93" s="136">
        <v>2</v>
      </c>
      <c r="R93" s="136">
        <v>0</v>
      </c>
      <c r="S93" s="141"/>
      <c r="T93" s="142"/>
      <c r="U93" s="143"/>
      <c r="V93" s="135"/>
      <c r="W93" s="136"/>
      <c r="X93" s="137"/>
      <c r="Y93" s="118" t="s">
        <v>21</v>
      </c>
      <c r="Z93" s="118">
        <v>5</v>
      </c>
      <c r="AA93" s="109" t="s">
        <v>223</v>
      </c>
      <c r="AB93" s="134" t="s">
        <v>224</v>
      </c>
      <c r="AC93" s="297" t="s">
        <v>112</v>
      </c>
      <c r="AD93" s="334"/>
      <c r="AE93" s="320"/>
      <c r="AF93" s="320"/>
      <c r="AG93" s="320"/>
      <c r="AH93" s="320"/>
      <c r="AI93" s="320"/>
      <c r="AJ93" s="320"/>
      <c r="AK93" s="320"/>
      <c r="AL93" s="320"/>
      <c r="AM93" s="320"/>
      <c r="AN93" s="320"/>
      <c r="AO93" s="320"/>
      <c r="AP93" s="320"/>
      <c r="AQ93" s="320"/>
      <c r="AR93" s="320"/>
      <c r="AS93" s="320"/>
      <c r="AT93" s="320"/>
      <c r="AU93" s="320"/>
      <c r="AV93" s="320"/>
      <c r="AW93" s="320"/>
    </row>
    <row r="94" spans="1:49" ht="26.4" customHeight="1" x14ac:dyDescent="0.25">
      <c r="A94" s="132" t="s">
        <v>154</v>
      </c>
      <c r="B94" s="118" t="s">
        <v>54</v>
      </c>
      <c r="C94" s="144" t="s">
        <v>225</v>
      </c>
      <c r="D94" s="135"/>
      <c r="E94" s="136"/>
      <c r="F94" s="137"/>
      <c r="G94" s="135"/>
      <c r="H94" s="136"/>
      <c r="I94" s="137"/>
      <c r="J94" s="135"/>
      <c r="K94" s="136"/>
      <c r="L94" s="137"/>
      <c r="M94" s="135"/>
      <c r="N94" s="136"/>
      <c r="O94" s="137"/>
      <c r="P94" s="135"/>
      <c r="Q94" s="136"/>
      <c r="R94" s="136"/>
      <c r="S94" s="227">
        <v>2</v>
      </c>
      <c r="T94" s="190">
        <v>0</v>
      </c>
      <c r="U94" s="191">
        <v>1</v>
      </c>
      <c r="V94" s="135"/>
      <c r="W94" s="136"/>
      <c r="X94" s="137"/>
      <c r="Y94" s="118" t="s">
        <v>21</v>
      </c>
      <c r="Z94" s="118">
        <v>4</v>
      </c>
      <c r="AA94" s="144" t="s">
        <v>226</v>
      </c>
      <c r="AB94" s="144" t="s">
        <v>227</v>
      </c>
      <c r="AC94" s="278" t="s">
        <v>169</v>
      </c>
      <c r="AD94" s="334"/>
      <c r="AE94" s="320"/>
      <c r="AF94" s="320"/>
      <c r="AG94" s="320"/>
      <c r="AH94" s="320"/>
      <c r="AI94" s="320"/>
      <c r="AJ94" s="320"/>
      <c r="AK94" s="320"/>
      <c r="AL94" s="320"/>
      <c r="AM94" s="320"/>
      <c r="AN94" s="320"/>
      <c r="AO94" s="320"/>
      <c r="AP94" s="320"/>
      <c r="AQ94" s="320"/>
      <c r="AR94" s="320"/>
      <c r="AS94" s="320"/>
      <c r="AT94" s="320"/>
      <c r="AU94" s="320"/>
      <c r="AV94" s="320"/>
      <c r="AW94" s="320"/>
    </row>
    <row r="95" spans="1:49" s="309" customFormat="1" ht="26.4" customHeight="1" x14ac:dyDescent="0.25">
      <c r="A95" s="301" t="s">
        <v>154</v>
      </c>
      <c r="B95" s="302" t="s">
        <v>54</v>
      </c>
      <c r="C95" s="376" t="s">
        <v>228</v>
      </c>
      <c r="D95" s="341"/>
      <c r="E95" s="342"/>
      <c r="F95" s="343"/>
      <c r="G95" s="341"/>
      <c r="H95" s="342"/>
      <c r="I95" s="343"/>
      <c r="J95" s="341"/>
      <c r="K95" s="342"/>
      <c r="L95" s="343"/>
      <c r="M95" s="341"/>
      <c r="N95" s="342"/>
      <c r="O95" s="342"/>
      <c r="P95" s="341"/>
      <c r="Q95" s="342"/>
      <c r="R95" s="342"/>
      <c r="S95" s="379">
        <v>1</v>
      </c>
      <c r="T95" s="379">
        <v>0</v>
      </c>
      <c r="U95" s="379">
        <v>1</v>
      </c>
      <c r="V95" s="342"/>
      <c r="W95" s="342"/>
      <c r="X95" s="343"/>
      <c r="Y95" s="302" t="s">
        <v>16</v>
      </c>
      <c r="Z95" s="302">
        <v>2</v>
      </c>
      <c r="AA95" s="307" t="s">
        <v>229</v>
      </c>
      <c r="AB95" s="376" t="s">
        <v>230</v>
      </c>
      <c r="AC95" s="377" t="s">
        <v>115</v>
      </c>
      <c r="AD95" s="373"/>
    </row>
    <row r="96" spans="1:49" ht="26.4" customHeight="1" x14ac:dyDescent="0.25">
      <c r="A96" s="132" t="s">
        <v>154</v>
      </c>
      <c r="B96" s="118" t="s">
        <v>54</v>
      </c>
      <c r="C96" s="133" t="s">
        <v>231</v>
      </c>
      <c r="D96" s="135"/>
      <c r="E96" s="136"/>
      <c r="F96" s="137"/>
      <c r="G96" s="135"/>
      <c r="H96" s="136"/>
      <c r="I96" s="137"/>
      <c r="J96" s="135"/>
      <c r="K96" s="136"/>
      <c r="L96" s="137"/>
      <c r="M96" s="135"/>
      <c r="N96" s="136"/>
      <c r="O96" s="136"/>
      <c r="P96" s="89"/>
      <c r="Q96" s="90"/>
      <c r="R96" s="91"/>
      <c r="S96" s="123">
        <v>4</v>
      </c>
      <c r="T96" s="123">
        <v>1</v>
      </c>
      <c r="U96" s="123">
        <v>0</v>
      </c>
      <c r="V96" s="135"/>
      <c r="W96" s="136"/>
      <c r="X96" s="137"/>
      <c r="Y96" s="118" t="s">
        <v>21</v>
      </c>
      <c r="Z96" s="118">
        <v>5</v>
      </c>
      <c r="AA96" s="134" t="s">
        <v>209</v>
      </c>
      <c r="AB96" s="134" t="s">
        <v>232</v>
      </c>
      <c r="AC96" s="277" t="s">
        <v>153</v>
      </c>
      <c r="AD96" s="326"/>
      <c r="AE96" s="320"/>
      <c r="AF96" s="320"/>
      <c r="AG96" s="320"/>
      <c r="AH96" s="320"/>
      <c r="AI96" s="320"/>
      <c r="AJ96" s="320"/>
      <c r="AK96" s="320"/>
      <c r="AL96" s="320"/>
      <c r="AM96" s="320"/>
      <c r="AN96" s="320"/>
      <c r="AO96" s="320"/>
      <c r="AP96" s="320"/>
      <c r="AQ96" s="320"/>
      <c r="AR96" s="320"/>
      <c r="AS96" s="320"/>
      <c r="AT96" s="320"/>
      <c r="AU96" s="320"/>
      <c r="AV96" s="320"/>
      <c r="AW96" s="320"/>
    </row>
    <row r="97" spans="1:49" s="319" customFormat="1" ht="26.4" customHeight="1" x14ac:dyDescent="0.25">
      <c r="A97" s="76" t="s">
        <v>100</v>
      </c>
      <c r="B97" s="28" t="s">
        <v>54</v>
      </c>
      <c r="C97" s="61" t="s">
        <v>233</v>
      </c>
      <c r="D97" s="30"/>
      <c r="E97" s="31"/>
      <c r="F97" s="32"/>
      <c r="G97" s="30"/>
      <c r="H97" s="31"/>
      <c r="I97" s="32"/>
      <c r="J97" s="30"/>
      <c r="K97" s="31"/>
      <c r="L97" s="32"/>
      <c r="M97" s="30"/>
      <c r="N97" s="31"/>
      <c r="O97" s="32"/>
      <c r="P97" s="34"/>
      <c r="Q97" s="36"/>
      <c r="R97" s="36"/>
      <c r="S97" s="58"/>
      <c r="T97" s="33"/>
      <c r="U97" s="59"/>
      <c r="V97" s="30">
        <v>2</v>
      </c>
      <c r="W97" s="31">
        <v>0</v>
      </c>
      <c r="X97" s="31">
        <v>0</v>
      </c>
      <c r="Y97" s="28" t="s">
        <v>21</v>
      </c>
      <c r="Z97" s="28">
        <v>3</v>
      </c>
      <c r="AA97" s="27" t="s">
        <v>234</v>
      </c>
      <c r="AB97" s="27" t="s">
        <v>235</v>
      </c>
      <c r="AC97" s="277" t="s">
        <v>196</v>
      </c>
      <c r="AD97" s="336"/>
    </row>
    <row r="98" spans="1:49" ht="34.200000000000003" x14ac:dyDescent="0.25">
      <c r="A98" s="173" t="s">
        <v>100</v>
      </c>
      <c r="B98" s="174" t="s">
        <v>54</v>
      </c>
      <c r="C98" s="155" t="s">
        <v>236</v>
      </c>
      <c r="D98" s="156"/>
      <c r="E98" s="157"/>
      <c r="F98" s="158"/>
      <c r="G98" s="156"/>
      <c r="H98" s="157"/>
      <c r="I98" s="158"/>
      <c r="J98" s="156"/>
      <c r="K98" s="157"/>
      <c r="L98" s="158"/>
      <c r="M98" s="156"/>
      <c r="N98" s="157"/>
      <c r="O98" s="158"/>
      <c r="P98" s="92"/>
      <c r="Q98" s="93"/>
      <c r="R98" s="93"/>
      <c r="S98" s="159"/>
      <c r="T98" s="160"/>
      <c r="U98" s="161"/>
      <c r="V98" s="156">
        <v>1</v>
      </c>
      <c r="W98" s="157">
        <v>0</v>
      </c>
      <c r="X98" s="157">
        <v>2</v>
      </c>
      <c r="Y98" s="174" t="s">
        <v>21</v>
      </c>
      <c r="Z98" s="174">
        <v>4</v>
      </c>
      <c r="AA98" s="162" t="s">
        <v>237</v>
      </c>
      <c r="AB98" s="162" t="s">
        <v>238</v>
      </c>
      <c r="AC98" s="290" t="s">
        <v>239</v>
      </c>
      <c r="AD98" s="337"/>
      <c r="AE98" s="320"/>
      <c r="AF98" s="320"/>
      <c r="AG98" s="320"/>
      <c r="AH98" s="320"/>
      <c r="AI98" s="320"/>
      <c r="AJ98" s="320"/>
      <c r="AK98" s="320"/>
      <c r="AL98" s="320"/>
      <c r="AM98" s="320"/>
      <c r="AN98" s="320"/>
      <c r="AO98" s="320"/>
      <c r="AP98" s="320"/>
      <c r="AQ98" s="320"/>
      <c r="AR98" s="320"/>
      <c r="AS98" s="320"/>
      <c r="AT98" s="320"/>
      <c r="AU98" s="320"/>
      <c r="AV98" s="320"/>
      <c r="AW98" s="320"/>
    </row>
    <row r="99" spans="1:49" ht="13.2" x14ac:dyDescent="0.25">
      <c r="A99" s="225"/>
      <c r="B99" s="415" t="s">
        <v>58</v>
      </c>
      <c r="C99" s="416"/>
      <c r="D99" s="164">
        <f>SUMIF(A86:A98,"k1",Z86:Z98)</f>
        <v>0</v>
      </c>
      <c r="E99" s="165"/>
      <c r="F99" s="165"/>
      <c r="G99" s="164">
        <f>SUMIF(A86:A98,"k2",Z86:Z98)</f>
        <v>0</v>
      </c>
      <c r="H99" s="165"/>
      <c r="I99" s="165"/>
      <c r="J99" s="164">
        <f>SUMIF(A86:A98,"k3",Z86:Z98)</f>
        <v>0</v>
      </c>
      <c r="K99" s="165"/>
      <c r="L99" s="165"/>
      <c r="M99" s="164">
        <f>SUMIF(A86:A98,"k4",Z86:Z98)</f>
        <v>0</v>
      </c>
      <c r="N99" s="165"/>
      <c r="O99" s="165"/>
      <c r="P99" s="164">
        <f>SUMIF(A86:A98,"k5",Z86:Z98)</f>
        <v>0</v>
      </c>
      <c r="Q99" s="165"/>
      <c r="R99" s="165"/>
      <c r="S99" s="164">
        <f>SUMIF(A86:A98,"k6",Z86:Z98)</f>
        <v>0</v>
      </c>
      <c r="T99" s="165"/>
      <c r="U99" s="165"/>
      <c r="V99" s="164">
        <f>SUMIF(A86:A98,"k7",Z86:Z98)</f>
        <v>0</v>
      </c>
      <c r="W99" s="129"/>
      <c r="X99" s="129"/>
      <c r="Y99" s="128"/>
      <c r="Z99" s="166">
        <f t="shared" ref="Z99:Z100" si="7">SUM(D99:W99)</f>
        <v>0</v>
      </c>
      <c r="AA99" s="207"/>
      <c r="AB99" s="167"/>
      <c r="AC99" s="280"/>
      <c r="AD99" s="207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</row>
    <row r="100" spans="1:49" ht="13.8" thickBot="1" x14ac:dyDescent="0.3">
      <c r="A100" s="226"/>
      <c r="B100" s="419" t="s">
        <v>315</v>
      </c>
      <c r="C100" s="418"/>
      <c r="D100" s="227">
        <f>SUMIF(A86:A98,"nk1",Z86:Z98)</f>
        <v>0</v>
      </c>
      <c r="E100" s="228"/>
      <c r="F100" s="228"/>
      <c r="G100" s="227">
        <f>SUMIF(A86:A98,"nk2",Z86:Z98)</f>
        <v>0</v>
      </c>
      <c r="H100" s="228"/>
      <c r="I100" s="228"/>
      <c r="J100" s="227">
        <f>SUMIF(A86:A98,"nk3",Z86:Z98)</f>
        <v>5</v>
      </c>
      <c r="K100" s="228"/>
      <c r="L100" s="228"/>
      <c r="M100" s="227">
        <f>SUMIF(A86:A98,"nk4",Z86:Z98)</f>
        <v>12</v>
      </c>
      <c r="N100" s="228"/>
      <c r="O100" s="228"/>
      <c r="P100" s="227">
        <f>SUMIF(A86:A98,"nk5",Z86:Z98)</f>
        <v>20</v>
      </c>
      <c r="Q100" s="228"/>
      <c r="R100" s="228"/>
      <c r="S100" s="227">
        <f>SUMIF(A86:A98,"nk6",Z86:Z98)</f>
        <v>11</v>
      </c>
      <c r="T100" s="228"/>
      <c r="U100" s="228"/>
      <c r="V100" s="227">
        <f>SUMIF(A86:A98,"nk7",Z86:Z98)</f>
        <v>7</v>
      </c>
      <c r="W100" s="190"/>
      <c r="X100" s="3"/>
      <c r="Y100" s="164"/>
      <c r="Z100" s="229">
        <f t="shared" si="7"/>
        <v>55</v>
      </c>
      <c r="AA100" s="177"/>
      <c r="AB100" s="2"/>
      <c r="AC100" s="281"/>
      <c r="AD100" s="207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</row>
    <row r="101" spans="1:49" ht="18" customHeight="1" x14ac:dyDescent="0.25">
      <c r="A101" s="226"/>
      <c r="B101" s="420" t="s">
        <v>240</v>
      </c>
      <c r="C101" s="421"/>
      <c r="D101" s="13">
        <f>D14+D33+D44+D57+D69+D75+D82+D99</f>
        <v>30</v>
      </c>
      <c r="E101" s="14"/>
      <c r="F101" s="14"/>
      <c r="G101" s="13">
        <f>G14+G33+G44+G57+G69+G75+G82+G99</f>
        <v>33</v>
      </c>
      <c r="H101" s="14"/>
      <c r="I101" s="14"/>
      <c r="J101" s="13">
        <f>J14+J33+J44+J57+J69+J75+J82+J99</f>
        <v>27</v>
      </c>
      <c r="K101" s="14"/>
      <c r="L101" s="14"/>
      <c r="M101" s="13">
        <f>M14+M33+M44+M57+M69+M75+M82+M99</f>
        <v>25</v>
      </c>
      <c r="N101" s="14"/>
      <c r="O101" s="14"/>
      <c r="P101" s="13">
        <f>P14+P33+P44+P57+P69+P75+P82+P99</f>
        <v>26</v>
      </c>
      <c r="Q101" s="14"/>
      <c r="R101" s="14"/>
      <c r="S101" s="13">
        <f>S14+S33+S44+S57+S69+S75+S82+S99+U106</f>
        <v>19</v>
      </c>
      <c r="T101" s="14"/>
      <c r="U101" s="14"/>
      <c r="V101" s="13">
        <f>V14+V33+V44+V57+V69+V75+V82+V99+W108</f>
        <v>20</v>
      </c>
      <c r="W101" s="15"/>
      <c r="X101" s="15"/>
      <c r="Y101" s="16"/>
      <c r="Z101" s="17">
        <f t="shared" ref="Z101:Z102" si="8">SUM(D101:V101)</f>
        <v>180</v>
      </c>
      <c r="AA101" s="177"/>
      <c r="AB101" s="2"/>
      <c r="AC101" s="281"/>
      <c r="AD101" s="207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</row>
    <row r="102" spans="1:49" ht="18" customHeight="1" thickBot="1" x14ac:dyDescent="0.3">
      <c r="A102" s="226"/>
      <c r="B102" s="413" t="s">
        <v>241</v>
      </c>
      <c r="C102" s="414"/>
      <c r="D102" s="18">
        <f>D15+D34+D45+D58+D70+D76+D83+D100</f>
        <v>4</v>
      </c>
      <c r="E102" s="19"/>
      <c r="F102" s="19"/>
      <c r="G102" s="18">
        <f>G15+G34+G45+G58+G70+G76+G83+G100</f>
        <v>4</v>
      </c>
      <c r="H102" s="19"/>
      <c r="I102" s="19"/>
      <c r="J102" s="18">
        <f>J15+J34+J45+J58+J70+J76+J83+J100</f>
        <v>12</v>
      </c>
      <c r="K102" s="19"/>
      <c r="L102" s="19"/>
      <c r="M102" s="18">
        <f>M15+M34+M45+M58+M70+M76+M83+M100</f>
        <v>14</v>
      </c>
      <c r="N102" s="19"/>
      <c r="O102" s="19"/>
      <c r="P102" s="18">
        <f>P15+P34+P45+P58+P70+P76+P83+P100</f>
        <v>25</v>
      </c>
      <c r="Q102" s="19"/>
      <c r="R102" s="19"/>
      <c r="S102" s="18">
        <f ca="1">S15+S34+S45+S58+S70+S76+S83+S100</f>
        <v>23</v>
      </c>
      <c r="T102" s="19"/>
      <c r="U102" s="19"/>
      <c r="V102" s="18">
        <f>V15+V34+V45+V58+V70+V76+V83+V100</f>
        <v>19</v>
      </c>
      <c r="W102" s="20"/>
      <c r="X102" s="21"/>
      <c r="Y102" s="22"/>
      <c r="Z102" s="23">
        <f t="shared" ca="1" si="8"/>
        <v>101</v>
      </c>
      <c r="AA102" s="177"/>
      <c r="AB102" s="2"/>
      <c r="AC102" s="281"/>
      <c r="AD102" s="207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</row>
    <row r="103" spans="1:49" ht="25.5" customHeight="1" x14ac:dyDescent="0.25">
      <c r="A103" s="24"/>
      <c r="B103" s="24"/>
      <c r="C103" s="8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8"/>
      <c r="AB103" s="25"/>
      <c r="AC103" s="267"/>
      <c r="AD103" s="68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</row>
    <row r="104" spans="1:49" ht="29.25" customHeight="1" x14ac:dyDescent="0.25">
      <c r="A104" s="410" t="s">
        <v>242</v>
      </c>
      <c r="B104" s="411"/>
      <c r="C104" s="411"/>
      <c r="D104" s="411"/>
      <c r="E104" s="411"/>
      <c r="F104" s="411"/>
      <c r="G104" s="411"/>
      <c r="H104" s="411"/>
      <c r="I104" s="411"/>
      <c r="J104" s="411"/>
      <c r="K104" s="411"/>
      <c r="L104" s="411"/>
      <c r="M104" s="411"/>
      <c r="N104" s="411"/>
      <c r="O104" s="411"/>
      <c r="P104" s="411"/>
      <c r="Q104" s="411"/>
      <c r="R104" s="411"/>
      <c r="S104" s="411"/>
      <c r="T104" s="411"/>
      <c r="U104" s="411"/>
      <c r="V104" s="411"/>
      <c r="W104" s="411"/>
      <c r="X104" s="411"/>
      <c r="Y104" s="411"/>
      <c r="Z104" s="411"/>
      <c r="AA104" s="411"/>
      <c r="AB104" s="411"/>
      <c r="AC104" s="411"/>
      <c r="AD104" s="41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s="309" customFormat="1" ht="79.2" x14ac:dyDescent="0.25">
      <c r="A105" s="380"/>
      <c r="B105" s="381" t="s">
        <v>54</v>
      </c>
      <c r="C105" s="382" t="s">
        <v>243</v>
      </c>
      <c r="D105" s="383"/>
      <c r="E105" s="384"/>
      <c r="F105" s="384"/>
      <c r="G105" s="383"/>
      <c r="H105" s="384"/>
      <c r="I105" s="384"/>
      <c r="J105" s="383"/>
      <c r="K105" s="384"/>
      <c r="L105" s="384" t="s">
        <v>244</v>
      </c>
      <c r="M105" s="383"/>
      <c r="N105" s="384"/>
      <c r="O105" s="384" t="s">
        <v>244</v>
      </c>
      <c r="P105" s="383"/>
      <c r="Q105" s="384"/>
      <c r="R105" s="384" t="s">
        <v>244</v>
      </c>
      <c r="S105" s="383"/>
      <c r="T105" s="384"/>
      <c r="U105" s="384" t="s">
        <v>244</v>
      </c>
      <c r="V105" s="383"/>
      <c r="W105" s="384"/>
      <c r="X105" s="384" t="s">
        <v>244</v>
      </c>
      <c r="Y105" s="383" t="s">
        <v>16</v>
      </c>
      <c r="Z105" s="385" t="s">
        <v>245</v>
      </c>
      <c r="AA105" s="386" t="s">
        <v>78</v>
      </c>
      <c r="AB105" s="386" t="s">
        <v>246</v>
      </c>
      <c r="AC105" s="387"/>
      <c r="AD105" s="388" t="s">
        <v>247</v>
      </c>
      <c r="AE105" s="300"/>
      <c r="AF105" s="300"/>
      <c r="AG105" s="300"/>
      <c r="AH105" s="300"/>
      <c r="AI105" s="300"/>
      <c r="AJ105" s="300"/>
      <c r="AK105" s="300"/>
      <c r="AL105" s="300"/>
      <c r="AM105" s="300"/>
      <c r="AN105" s="300"/>
      <c r="AO105" s="300"/>
      <c r="AP105" s="300"/>
      <c r="AQ105" s="300"/>
      <c r="AR105" s="300"/>
      <c r="AS105" s="300"/>
      <c r="AT105" s="300"/>
      <c r="AU105" s="300"/>
      <c r="AV105" s="300"/>
      <c r="AW105" s="300"/>
    </row>
    <row r="106" spans="1:49" s="319" customFormat="1" ht="26.4" customHeight="1" x14ac:dyDescent="0.25">
      <c r="A106" s="76" t="s">
        <v>126</v>
      </c>
      <c r="B106" s="28" t="s">
        <v>19</v>
      </c>
      <c r="C106" s="26" t="s">
        <v>248</v>
      </c>
      <c r="D106" s="30"/>
      <c r="E106" s="31"/>
      <c r="F106" s="32"/>
      <c r="G106" s="30"/>
      <c r="H106" s="31"/>
      <c r="I106" s="32"/>
      <c r="J106" s="30"/>
      <c r="K106" s="31"/>
      <c r="L106" s="32"/>
      <c r="M106" s="30"/>
      <c r="N106" s="31"/>
      <c r="O106" s="32"/>
      <c r="P106" s="30"/>
      <c r="Q106" s="31"/>
      <c r="R106" s="31"/>
      <c r="S106" s="58">
        <v>0</v>
      </c>
      <c r="T106" s="33">
        <v>0</v>
      </c>
      <c r="U106" s="59">
        <v>4</v>
      </c>
      <c r="V106" s="30"/>
      <c r="W106" s="31"/>
      <c r="X106" s="32"/>
      <c r="Y106" s="28" t="s">
        <v>16</v>
      </c>
      <c r="Z106" s="28">
        <v>4</v>
      </c>
      <c r="AA106" s="51" t="s">
        <v>167</v>
      </c>
      <c r="AB106" s="27" t="s">
        <v>249</v>
      </c>
      <c r="AC106" s="277" t="s">
        <v>250</v>
      </c>
      <c r="AD106" s="338"/>
    </row>
    <row r="107" spans="1:49" s="319" customFormat="1" ht="26.4" customHeight="1" x14ac:dyDescent="0.25">
      <c r="A107" s="87" t="s">
        <v>154</v>
      </c>
      <c r="B107" s="64" t="s">
        <v>54</v>
      </c>
      <c r="C107" s="40" t="s">
        <v>251</v>
      </c>
      <c r="D107" s="75"/>
      <c r="E107" s="113"/>
      <c r="F107" s="113"/>
      <c r="G107" s="75"/>
      <c r="H107" s="113"/>
      <c r="I107" s="113"/>
      <c r="J107" s="75"/>
      <c r="K107" s="113"/>
      <c r="L107" s="113"/>
      <c r="M107" s="75"/>
      <c r="N107" s="113"/>
      <c r="O107" s="113"/>
      <c r="P107" s="75"/>
      <c r="Q107" s="113"/>
      <c r="R107" s="113"/>
      <c r="S107" s="75"/>
      <c r="T107" s="113"/>
      <c r="U107" s="113"/>
      <c r="V107" s="75"/>
      <c r="W107" s="113"/>
      <c r="X107" s="113"/>
      <c r="Y107" s="64" t="s">
        <v>252</v>
      </c>
      <c r="Z107" s="64">
        <v>0</v>
      </c>
      <c r="AA107" s="51" t="s">
        <v>167</v>
      </c>
      <c r="AB107" s="51" t="s">
        <v>253</v>
      </c>
      <c r="AC107" s="285" t="s">
        <v>254</v>
      </c>
      <c r="AD107" s="254" t="s">
        <v>255</v>
      </c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</row>
    <row r="108" spans="1:49" s="309" customFormat="1" ht="26.4" customHeight="1" x14ac:dyDescent="0.25">
      <c r="A108" s="301" t="s">
        <v>73</v>
      </c>
      <c r="B108" s="302" t="s">
        <v>19</v>
      </c>
      <c r="C108" s="303" t="s">
        <v>256</v>
      </c>
      <c r="D108" s="304"/>
      <c r="E108" s="305"/>
      <c r="F108" s="305"/>
      <c r="G108" s="304"/>
      <c r="H108" s="305"/>
      <c r="I108" s="305"/>
      <c r="J108" s="304"/>
      <c r="K108" s="305"/>
      <c r="L108" s="305"/>
      <c r="M108" s="304"/>
      <c r="N108" s="305"/>
      <c r="O108" s="305"/>
      <c r="P108" s="304"/>
      <c r="Q108" s="305"/>
      <c r="R108" s="305"/>
      <c r="S108" s="304"/>
      <c r="T108" s="305"/>
      <c r="U108" s="305"/>
      <c r="V108" s="304">
        <v>0</v>
      </c>
      <c r="W108" s="305">
        <v>15</v>
      </c>
      <c r="X108" s="305">
        <v>0</v>
      </c>
      <c r="Y108" s="302" t="s">
        <v>16</v>
      </c>
      <c r="Z108" s="302">
        <v>15</v>
      </c>
      <c r="AA108" s="307" t="s">
        <v>257</v>
      </c>
      <c r="AB108" s="307" t="s">
        <v>258</v>
      </c>
      <c r="AC108" s="377" t="s">
        <v>248</v>
      </c>
      <c r="AD108" s="306"/>
      <c r="AE108" s="300"/>
      <c r="AF108" s="300"/>
      <c r="AG108" s="300"/>
      <c r="AH108" s="300"/>
      <c r="AI108" s="300"/>
      <c r="AJ108" s="300"/>
      <c r="AK108" s="300"/>
      <c r="AL108" s="300"/>
      <c r="AM108" s="300"/>
      <c r="AN108" s="300"/>
      <c r="AO108" s="300"/>
      <c r="AP108" s="300"/>
      <c r="AQ108" s="300"/>
      <c r="AR108" s="300"/>
      <c r="AS108" s="300"/>
      <c r="AT108" s="300"/>
      <c r="AU108" s="300"/>
      <c r="AV108" s="300"/>
      <c r="AW108" s="300"/>
    </row>
    <row r="109" spans="1:49" s="319" customFormat="1" ht="26.4" customHeight="1" x14ac:dyDescent="0.25">
      <c r="A109" s="76" t="s">
        <v>73</v>
      </c>
      <c r="B109" s="28" t="s">
        <v>259</v>
      </c>
      <c r="C109" s="26" t="s">
        <v>260</v>
      </c>
      <c r="D109" s="58"/>
      <c r="E109" s="33"/>
      <c r="F109" s="33"/>
      <c r="G109" s="58"/>
      <c r="H109" s="33"/>
      <c r="I109" s="33"/>
      <c r="J109" s="58"/>
      <c r="K109" s="33"/>
      <c r="L109" s="33"/>
      <c r="M109" s="58"/>
      <c r="N109" s="33"/>
      <c r="O109" s="33"/>
      <c r="P109" s="58"/>
      <c r="Q109" s="33"/>
      <c r="R109" s="33"/>
      <c r="S109" s="58"/>
      <c r="T109" s="33"/>
      <c r="U109" s="33"/>
      <c r="V109" s="58"/>
      <c r="W109" s="33"/>
      <c r="X109" s="33"/>
      <c r="Y109" s="28" t="s">
        <v>261</v>
      </c>
      <c r="Z109" s="28">
        <v>0</v>
      </c>
      <c r="AA109" s="27" t="s">
        <v>257</v>
      </c>
      <c r="AB109" s="27" t="s">
        <v>262</v>
      </c>
      <c r="AC109" s="277" t="s">
        <v>263</v>
      </c>
      <c r="AD109" s="422" t="s">
        <v>264</v>
      </c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</row>
    <row r="110" spans="1:49" s="319" customFormat="1" ht="26.4" customHeight="1" x14ac:dyDescent="0.25">
      <c r="A110" s="76" t="s">
        <v>73</v>
      </c>
      <c r="B110" s="28" t="s">
        <v>259</v>
      </c>
      <c r="C110" s="26" t="s">
        <v>265</v>
      </c>
      <c r="D110" s="58"/>
      <c r="E110" s="33"/>
      <c r="F110" s="33"/>
      <c r="G110" s="58"/>
      <c r="H110" s="33"/>
      <c r="I110" s="33"/>
      <c r="J110" s="58"/>
      <c r="K110" s="33"/>
      <c r="L110" s="33"/>
      <c r="M110" s="58"/>
      <c r="N110" s="33"/>
      <c r="O110" s="33"/>
      <c r="P110" s="58"/>
      <c r="Q110" s="33"/>
      <c r="R110" s="33"/>
      <c r="S110" s="58"/>
      <c r="T110" s="33"/>
      <c r="U110" s="33"/>
      <c r="V110" s="58"/>
      <c r="W110" s="33"/>
      <c r="X110" s="33"/>
      <c r="Y110" s="28" t="s">
        <v>261</v>
      </c>
      <c r="Z110" s="28">
        <v>0</v>
      </c>
      <c r="AA110" s="27" t="s">
        <v>257</v>
      </c>
      <c r="AB110" s="27" t="s">
        <v>266</v>
      </c>
      <c r="AC110" s="277" t="s">
        <v>263</v>
      </c>
      <c r="AD110" s="423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</row>
    <row r="111" spans="1:49" ht="26.4" customHeight="1" x14ac:dyDescent="0.25">
      <c r="A111" s="173" t="s">
        <v>73</v>
      </c>
      <c r="B111" s="174" t="s">
        <v>19</v>
      </c>
      <c r="C111" s="155" t="s">
        <v>267</v>
      </c>
      <c r="D111" s="159"/>
      <c r="E111" s="160"/>
      <c r="F111" s="160"/>
      <c r="G111" s="159"/>
      <c r="H111" s="160"/>
      <c r="I111" s="160"/>
      <c r="J111" s="159"/>
      <c r="K111" s="160"/>
      <c r="L111" s="160"/>
      <c r="M111" s="159"/>
      <c r="N111" s="160"/>
      <c r="O111" s="160"/>
      <c r="P111" s="159"/>
      <c r="Q111" s="160"/>
      <c r="R111" s="160"/>
      <c r="S111" s="159"/>
      <c r="T111" s="160"/>
      <c r="U111" s="160"/>
      <c r="V111" s="159"/>
      <c r="W111" s="160"/>
      <c r="X111" s="160"/>
      <c r="Y111" s="174" t="s">
        <v>261</v>
      </c>
      <c r="Z111" s="174">
        <v>0</v>
      </c>
      <c r="AA111" s="162" t="s">
        <v>257</v>
      </c>
      <c r="AB111" s="162" t="s">
        <v>268</v>
      </c>
      <c r="AC111" s="283" t="s">
        <v>269</v>
      </c>
      <c r="AD111" s="339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25.5" customHeight="1" x14ac:dyDescent="0.25">
      <c r="A112" s="24"/>
      <c r="B112" s="24"/>
      <c r="C112" s="8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8"/>
      <c r="AB112" s="25"/>
      <c r="AC112" s="267"/>
      <c r="AD112" s="68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</row>
    <row r="113" spans="1:49" ht="30" customHeight="1" x14ac:dyDescent="0.25">
      <c r="A113" s="412" t="s">
        <v>270</v>
      </c>
      <c r="B113" s="411"/>
      <c r="C113" s="411"/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11"/>
      <c r="T113" s="411"/>
      <c r="U113" s="411"/>
      <c r="V113" s="411"/>
      <c r="W113" s="411"/>
      <c r="X113" s="411"/>
      <c r="Y113" s="411"/>
      <c r="Z113" s="411"/>
      <c r="AA113" s="411"/>
      <c r="AB113" s="411"/>
      <c r="AC113" s="411"/>
      <c r="AD113" s="41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26.4" customHeight="1" x14ac:dyDescent="0.25">
      <c r="A114" s="178"/>
      <c r="B114" s="179" t="s">
        <v>259</v>
      </c>
      <c r="C114" s="114" t="s">
        <v>271</v>
      </c>
      <c r="D114" s="184">
        <v>0</v>
      </c>
      <c r="E114" s="185">
        <v>2</v>
      </c>
      <c r="F114" s="185">
        <v>0</v>
      </c>
      <c r="G114" s="184"/>
      <c r="H114" s="185"/>
      <c r="I114" s="185"/>
      <c r="J114" s="184"/>
      <c r="K114" s="185"/>
      <c r="L114" s="185"/>
      <c r="M114" s="184"/>
      <c r="N114" s="185"/>
      <c r="O114" s="185"/>
      <c r="P114" s="184"/>
      <c r="Q114" s="185"/>
      <c r="R114" s="185"/>
      <c r="S114" s="184"/>
      <c r="T114" s="185"/>
      <c r="U114" s="185"/>
      <c r="V114" s="184"/>
      <c r="W114" s="185"/>
      <c r="X114" s="185"/>
      <c r="Y114" s="184" t="s">
        <v>272</v>
      </c>
      <c r="Z114" s="184">
        <v>0</v>
      </c>
      <c r="AA114" s="224" t="s">
        <v>273</v>
      </c>
      <c r="AB114" s="180" t="s">
        <v>274</v>
      </c>
      <c r="AC114" s="291"/>
      <c r="AD114" s="407" t="s">
        <v>275</v>
      </c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26.4" customHeight="1" x14ac:dyDescent="0.25">
      <c r="A115" s="171"/>
      <c r="B115" s="172" t="s">
        <v>259</v>
      </c>
      <c r="C115" s="115" t="s">
        <v>276</v>
      </c>
      <c r="D115" s="141"/>
      <c r="E115" s="142"/>
      <c r="F115" s="142"/>
      <c r="G115" s="141">
        <v>0</v>
      </c>
      <c r="H115" s="142">
        <v>2</v>
      </c>
      <c r="I115" s="142">
        <v>0</v>
      </c>
      <c r="J115" s="141"/>
      <c r="K115" s="142"/>
      <c r="L115" s="142"/>
      <c r="M115" s="141"/>
      <c r="N115" s="142"/>
      <c r="O115" s="142"/>
      <c r="P115" s="141"/>
      <c r="Q115" s="142"/>
      <c r="R115" s="142"/>
      <c r="S115" s="141"/>
      <c r="T115" s="142"/>
      <c r="U115" s="142"/>
      <c r="V115" s="141"/>
      <c r="W115" s="142"/>
      <c r="X115" s="142"/>
      <c r="Y115" s="128" t="s">
        <v>272</v>
      </c>
      <c r="Z115" s="128">
        <v>0</v>
      </c>
      <c r="AA115" s="217" t="s">
        <v>273</v>
      </c>
      <c r="AB115" s="121" t="s">
        <v>277</v>
      </c>
      <c r="AC115" s="292" t="s">
        <v>271</v>
      </c>
      <c r="AD115" s="408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26.4" customHeight="1" x14ac:dyDescent="0.25">
      <c r="A116" s="116"/>
      <c r="B116" s="28" t="s">
        <v>259</v>
      </c>
      <c r="C116" s="26" t="s">
        <v>278</v>
      </c>
      <c r="D116" s="58"/>
      <c r="E116" s="33"/>
      <c r="F116" s="33"/>
      <c r="G116" s="58"/>
      <c r="H116" s="33"/>
      <c r="I116" s="33"/>
      <c r="J116" s="70">
        <v>0</v>
      </c>
      <c r="K116" s="71">
        <v>2</v>
      </c>
      <c r="L116" s="71">
        <v>0</v>
      </c>
      <c r="M116" s="58"/>
      <c r="N116" s="33"/>
      <c r="O116" s="33"/>
      <c r="P116" s="58"/>
      <c r="Q116" s="33"/>
      <c r="R116" s="33"/>
      <c r="S116" s="58"/>
      <c r="T116" s="33"/>
      <c r="U116" s="33"/>
      <c r="V116" s="58"/>
      <c r="W116" s="33"/>
      <c r="X116" s="33"/>
      <c r="Y116" s="75" t="s">
        <v>272</v>
      </c>
      <c r="Z116" s="75">
        <v>0</v>
      </c>
      <c r="AA116" s="65" t="s">
        <v>273</v>
      </c>
      <c r="AB116" s="27" t="s">
        <v>279</v>
      </c>
      <c r="AC116" s="292"/>
      <c r="AD116" s="408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26.4" customHeight="1" x14ac:dyDescent="0.25">
      <c r="A117" s="117"/>
      <c r="B117" s="28" t="s">
        <v>259</v>
      </c>
      <c r="C117" s="26" t="s">
        <v>280</v>
      </c>
      <c r="D117" s="58"/>
      <c r="E117" s="33"/>
      <c r="F117" s="33"/>
      <c r="G117" s="58"/>
      <c r="H117" s="33"/>
      <c r="I117" s="33"/>
      <c r="J117" s="72"/>
      <c r="K117" s="73"/>
      <c r="L117" s="74"/>
      <c r="M117" s="33">
        <v>0</v>
      </c>
      <c r="N117" s="33">
        <v>2</v>
      </c>
      <c r="O117" s="33">
        <v>0</v>
      </c>
      <c r="P117" s="58"/>
      <c r="Q117" s="33"/>
      <c r="R117" s="33"/>
      <c r="S117" s="58"/>
      <c r="T117" s="33"/>
      <c r="U117" s="33"/>
      <c r="V117" s="58"/>
      <c r="W117" s="33"/>
      <c r="X117" s="33"/>
      <c r="Y117" s="75" t="s">
        <v>272</v>
      </c>
      <c r="Z117" s="75">
        <v>0</v>
      </c>
      <c r="AA117" s="65" t="s">
        <v>273</v>
      </c>
      <c r="AB117" s="51" t="s">
        <v>281</v>
      </c>
      <c r="AC117" s="292"/>
      <c r="AD117" s="409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25.5" customHeight="1" x14ac:dyDescent="0.25">
      <c r="A118" s="24"/>
      <c r="B118" s="24"/>
      <c r="C118" s="8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8"/>
      <c r="AB118" s="25"/>
      <c r="AC118" s="267"/>
      <c r="AD118" s="230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</row>
    <row r="119" spans="1:49" ht="30" customHeight="1" x14ac:dyDescent="0.25">
      <c r="A119" s="424" t="s">
        <v>323</v>
      </c>
      <c r="B119" s="411"/>
      <c r="C119" s="411"/>
      <c r="D119" s="411"/>
      <c r="E119" s="411"/>
      <c r="F119" s="411"/>
      <c r="G119" s="411"/>
      <c r="H119" s="411"/>
      <c r="I119" s="411"/>
      <c r="J119" s="411"/>
      <c r="K119" s="411"/>
      <c r="L119" s="411"/>
      <c r="M119" s="411"/>
      <c r="N119" s="411"/>
      <c r="O119" s="411"/>
      <c r="P119" s="411"/>
      <c r="Q119" s="411"/>
      <c r="R119" s="411"/>
      <c r="S119" s="411"/>
      <c r="T119" s="411"/>
      <c r="U119" s="411"/>
      <c r="V119" s="411"/>
      <c r="W119" s="411"/>
      <c r="X119" s="411"/>
      <c r="Y119" s="411"/>
      <c r="Z119" s="411"/>
      <c r="AA119" s="411"/>
      <c r="AB119" s="411"/>
      <c r="AC119" s="411"/>
      <c r="AD119" s="41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26.4" customHeight="1" x14ac:dyDescent="0.25">
      <c r="A120" s="231" t="s">
        <v>83</v>
      </c>
      <c r="B120" s="179" t="s">
        <v>54</v>
      </c>
      <c r="C120" s="114" t="s">
        <v>282</v>
      </c>
      <c r="D120" s="181">
        <v>1</v>
      </c>
      <c r="E120" s="182">
        <v>1</v>
      </c>
      <c r="F120" s="183">
        <v>0</v>
      </c>
      <c r="G120" s="181"/>
      <c r="H120" s="182"/>
      <c r="I120" s="183"/>
      <c r="J120" s="181"/>
      <c r="K120" s="182"/>
      <c r="L120" s="183"/>
      <c r="M120" s="182"/>
      <c r="N120" s="182"/>
      <c r="O120" s="183"/>
      <c r="P120" s="181"/>
      <c r="Q120" s="182"/>
      <c r="R120" s="183"/>
      <c r="S120" s="181"/>
      <c r="T120" s="182"/>
      <c r="U120" s="183"/>
      <c r="V120" s="181"/>
      <c r="W120" s="182"/>
      <c r="X120" s="183"/>
      <c r="Y120" s="232" t="s">
        <v>16</v>
      </c>
      <c r="Z120" s="232">
        <v>2</v>
      </c>
      <c r="AA120" s="223" t="s">
        <v>206</v>
      </c>
      <c r="AB120" s="114" t="s">
        <v>283</v>
      </c>
      <c r="AC120" s="282"/>
      <c r="AD120" s="340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s="309" customFormat="1" ht="26.4" customHeight="1" x14ac:dyDescent="0.25">
      <c r="A121" s="369" t="s">
        <v>80</v>
      </c>
      <c r="B121" s="302" t="s">
        <v>54</v>
      </c>
      <c r="C121" s="303" t="s">
        <v>284</v>
      </c>
      <c r="D121" s="341"/>
      <c r="E121" s="342"/>
      <c r="F121" s="343"/>
      <c r="G121" s="341">
        <v>0</v>
      </c>
      <c r="H121" s="342">
        <v>2</v>
      </c>
      <c r="I121" s="343">
        <v>0</v>
      </c>
      <c r="J121" s="341"/>
      <c r="K121" s="342"/>
      <c r="L121" s="343"/>
      <c r="M121" s="342"/>
      <c r="N121" s="342"/>
      <c r="O121" s="343"/>
      <c r="P121" s="341"/>
      <c r="Q121" s="342"/>
      <c r="R121" s="343"/>
      <c r="S121" s="389"/>
      <c r="T121" s="390"/>
      <c r="U121" s="391"/>
      <c r="V121" s="341"/>
      <c r="W121" s="342"/>
      <c r="X121" s="343"/>
      <c r="Y121" s="370" t="s">
        <v>16</v>
      </c>
      <c r="Z121" s="370">
        <v>2</v>
      </c>
      <c r="AA121" s="303" t="s">
        <v>206</v>
      </c>
      <c r="AB121" s="303" t="s">
        <v>324</v>
      </c>
      <c r="AC121" s="377" t="s">
        <v>285</v>
      </c>
      <c r="AD121" s="350"/>
      <c r="AE121" s="300"/>
      <c r="AF121" s="300"/>
      <c r="AG121" s="300"/>
      <c r="AH121" s="300"/>
      <c r="AI121" s="300"/>
      <c r="AJ121" s="300"/>
      <c r="AK121" s="300"/>
      <c r="AL121" s="300"/>
      <c r="AM121" s="300"/>
      <c r="AN121" s="300"/>
      <c r="AO121" s="300"/>
      <c r="AP121" s="300"/>
      <c r="AQ121" s="300"/>
      <c r="AR121" s="300"/>
      <c r="AS121" s="300"/>
      <c r="AT121" s="300"/>
      <c r="AU121" s="300"/>
      <c r="AV121" s="300"/>
      <c r="AW121" s="300"/>
    </row>
    <row r="122" spans="1:49" s="309" customFormat="1" ht="26.4" customHeight="1" x14ac:dyDescent="0.25">
      <c r="A122" s="355" t="s">
        <v>83</v>
      </c>
      <c r="B122" s="351" t="s">
        <v>54</v>
      </c>
      <c r="C122" s="356" t="s">
        <v>286</v>
      </c>
      <c r="D122" s="304">
        <v>0</v>
      </c>
      <c r="E122" s="305">
        <v>4</v>
      </c>
      <c r="F122" s="305">
        <v>0</v>
      </c>
      <c r="G122" s="304"/>
      <c r="H122" s="305"/>
      <c r="I122" s="305"/>
      <c r="J122" s="304"/>
      <c r="K122" s="305"/>
      <c r="L122" s="305"/>
      <c r="M122" s="304"/>
      <c r="N122" s="305"/>
      <c r="O122" s="305"/>
      <c r="P122" s="304"/>
      <c r="Q122" s="305"/>
      <c r="R122" s="305"/>
      <c r="S122" s="304"/>
      <c r="T122" s="305"/>
      <c r="U122" s="305"/>
      <c r="V122" s="304"/>
      <c r="W122" s="305"/>
      <c r="X122" s="305"/>
      <c r="Y122" s="392" t="s">
        <v>16</v>
      </c>
      <c r="Z122" s="351">
        <v>0</v>
      </c>
      <c r="AA122" s="365" t="s">
        <v>325</v>
      </c>
      <c r="AB122" s="365" t="s">
        <v>287</v>
      </c>
      <c r="AC122" s="366"/>
      <c r="AD122" s="306"/>
      <c r="AE122" s="300"/>
      <c r="AF122" s="300"/>
      <c r="AG122" s="300"/>
      <c r="AH122" s="300"/>
      <c r="AI122" s="300"/>
      <c r="AJ122" s="300"/>
      <c r="AK122" s="300"/>
      <c r="AL122" s="300"/>
      <c r="AM122" s="300"/>
      <c r="AN122" s="300"/>
      <c r="AO122" s="300"/>
      <c r="AP122" s="300"/>
      <c r="AQ122" s="300"/>
      <c r="AR122" s="300"/>
      <c r="AS122" s="300"/>
      <c r="AT122" s="300"/>
      <c r="AU122" s="300"/>
      <c r="AV122" s="300"/>
      <c r="AW122" s="300"/>
    </row>
    <row r="123" spans="1:49" s="309" customFormat="1" ht="26.4" customHeight="1" x14ac:dyDescent="0.25">
      <c r="A123" s="301" t="s">
        <v>80</v>
      </c>
      <c r="B123" s="302" t="s">
        <v>54</v>
      </c>
      <c r="C123" s="303" t="s">
        <v>288</v>
      </c>
      <c r="D123" s="304"/>
      <c r="E123" s="305"/>
      <c r="F123" s="305"/>
      <c r="G123" s="304">
        <v>0</v>
      </c>
      <c r="H123" s="305">
        <v>4</v>
      </c>
      <c r="I123" s="305">
        <v>0</v>
      </c>
      <c r="J123" s="304"/>
      <c r="K123" s="305"/>
      <c r="L123" s="305"/>
      <c r="M123" s="304"/>
      <c r="N123" s="305"/>
      <c r="O123" s="305"/>
      <c r="P123" s="304"/>
      <c r="Q123" s="305"/>
      <c r="R123" s="305"/>
      <c r="S123" s="304"/>
      <c r="T123" s="305"/>
      <c r="U123" s="305"/>
      <c r="V123" s="304"/>
      <c r="W123" s="305"/>
      <c r="X123" s="305"/>
      <c r="Y123" s="304" t="s">
        <v>16</v>
      </c>
      <c r="Z123" s="302">
        <v>0</v>
      </c>
      <c r="AA123" s="365" t="s">
        <v>325</v>
      </c>
      <c r="AB123" s="307" t="s">
        <v>289</v>
      </c>
      <c r="AC123" s="308"/>
      <c r="AD123" s="306"/>
      <c r="AE123" s="300"/>
      <c r="AF123" s="300"/>
      <c r="AG123" s="300"/>
      <c r="AH123" s="300"/>
      <c r="AI123" s="300"/>
      <c r="AJ123" s="300"/>
      <c r="AK123" s="300"/>
      <c r="AL123" s="300"/>
      <c r="AM123" s="300"/>
      <c r="AN123" s="300"/>
      <c r="AO123" s="300"/>
      <c r="AP123" s="300"/>
      <c r="AQ123" s="300"/>
      <c r="AR123" s="300"/>
      <c r="AS123" s="300"/>
      <c r="AT123" s="300"/>
      <c r="AU123" s="300"/>
      <c r="AV123" s="300"/>
      <c r="AW123" s="300"/>
    </row>
    <row r="124" spans="1:49" s="309" customFormat="1" ht="26.4" customHeight="1" x14ac:dyDescent="0.25">
      <c r="A124" s="393" t="s">
        <v>90</v>
      </c>
      <c r="B124" s="302" t="s">
        <v>54</v>
      </c>
      <c r="C124" s="303" t="s">
        <v>290</v>
      </c>
      <c r="D124" s="304"/>
      <c r="E124" s="305"/>
      <c r="F124" s="305"/>
      <c r="G124" s="304"/>
      <c r="H124" s="305"/>
      <c r="I124" s="305"/>
      <c r="J124" s="304">
        <v>0</v>
      </c>
      <c r="K124" s="305">
        <v>2</v>
      </c>
      <c r="L124" s="305">
        <v>0</v>
      </c>
      <c r="M124" s="304"/>
      <c r="N124" s="305"/>
      <c r="O124" s="305"/>
      <c r="P124" s="304"/>
      <c r="Q124" s="305"/>
      <c r="R124" s="305"/>
      <c r="S124" s="304"/>
      <c r="T124" s="305"/>
      <c r="U124" s="305"/>
      <c r="V124" s="304"/>
      <c r="W124" s="305"/>
      <c r="X124" s="305"/>
      <c r="Y124" s="302" t="s">
        <v>16</v>
      </c>
      <c r="Z124" s="302">
        <v>2</v>
      </c>
      <c r="AA124" s="365" t="s">
        <v>325</v>
      </c>
      <c r="AB124" s="303" t="s">
        <v>291</v>
      </c>
      <c r="AC124" s="308"/>
      <c r="AD124" s="306" t="s">
        <v>292</v>
      </c>
      <c r="AE124" s="300"/>
      <c r="AF124" s="300"/>
      <c r="AG124" s="300"/>
      <c r="AH124" s="300"/>
      <c r="AI124" s="300"/>
      <c r="AJ124" s="300"/>
      <c r="AK124" s="300"/>
      <c r="AL124" s="300"/>
      <c r="AM124" s="300"/>
      <c r="AN124" s="300"/>
      <c r="AO124" s="300"/>
      <c r="AP124" s="300"/>
      <c r="AQ124" s="300"/>
      <c r="AR124" s="300"/>
      <c r="AS124" s="300"/>
      <c r="AT124" s="300"/>
      <c r="AU124" s="300"/>
      <c r="AV124" s="300"/>
      <c r="AW124" s="300"/>
    </row>
    <row r="125" spans="1:49" s="309" customFormat="1" ht="26.4" customHeight="1" x14ac:dyDescent="0.25">
      <c r="A125" s="301" t="s">
        <v>97</v>
      </c>
      <c r="B125" s="302" t="s">
        <v>54</v>
      </c>
      <c r="C125" s="303" t="s">
        <v>293</v>
      </c>
      <c r="D125" s="304"/>
      <c r="E125" s="305"/>
      <c r="F125" s="305"/>
      <c r="G125" s="304"/>
      <c r="H125" s="305"/>
      <c r="I125" s="305"/>
      <c r="J125" s="304"/>
      <c r="K125" s="305"/>
      <c r="L125" s="305"/>
      <c r="M125" s="304">
        <v>0</v>
      </c>
      <c r="N125" s="305">
        <v>4</v>
      </c>
      <c r="O125" s="305">
        <v>0</v>
      </c>
      <c r="P125" s="304"/>
      <c r="Q125" s="305"/>
      <c r="R125" s="305"/>
      <c r="S125" s="304"/>
      <c r="T125" s="305"/>
      <c r="U125" s="305"/>
      <c r="V125" s="304"/>
      <c r="W125" s="305"/>
      <c r="X125" s="305"/>
      <c r="Y125" s="304" t="s">
        <v>16</v>
      </c>
      <c r="Z125" s="304">
        <v>2</v>
      </c>
      <c r="AA125" s="365" t="s">
        <v>325</v>
      </c>
      <c r="AB125" s="307" t="s">
        <v>294</v>
      </c>
      <c r="AC125" s="308"/>
      <c r="AD125" s="306"/>
      <c r="AE125" s="300"/>
      <c r="AF125" s="300"/>
      <c r="AG125" s="300"/>
      <c r="AH125" s="300"/>
      <c r="AI125" s="300"/>
      <c r="AJ125" s="300"/>
      <c r="AK125" s="300"/>
      <c r="AL125" s="300"/>
      <c r="AM125" s="300"/>
      <c r="AN125" s="300"/>
      <c r="AO125" s="300"/>
      <c r="AP125" s="300"/>
      <c r="AQ125" s="300"/>
      <c r="AR125" s="300"/>
      <c r="AS125" s="300"/>
      <c r="AT125" s="300"/>
      <c r="AU125" s="300"/>
      <c r="AV125" s="300"/>
      <c r="AW125" s="300"/>
    </row>
    <row r="126" spans="1:49" s="309" customFormat="1" ht="26.4" customHeight="1" x14ac:dyDescent="0.25">
      <c r="A126" s="301" t="s">
        <v>149</v>
      </c>
      <c r="B126" s="302" t="s">
        <v>54</v>
      </c>
      <c r="C126" s="303" t="s">
        <v>295</v>
      </c>
      <c r="D126" s="304"/>
      <c r="E126" s="305"/>
      <c r="F126" s="305"/>
      <c r="G126" s="304"/>
      <c r="H126" s="305"/>
      <c r="I126" s="305"/>
      <c r="J126" s="304"/>
      <c r="K126" s="305"/>
      <c r="L126" s="305"/>
      <c r="M126" s="304"/>
      <c r="N126" s="305"/>
      <c r="O126" s="305"/>
      <c r="P126" s="304">
        <v>0</v>
      </c>
      <c r="Q126" s="305">
        <v>2</v>
      </c>
      <c r="R126" s="305">
        <v>0</v>
      </c>
      <c r="S126" s="304"/>
      <c r="T126" s="305"/>
      <c r="U126" s="305"/>
      <c r="V126" s="304"/>
      <c r="W126" s="305"/>
      <c r="X126" s="305"/>
      <c r="Y126" s="304" t="s">
        <v>16</v>
      </c>
      <c r="Z126" s="304">
        <v>0</v>
      </c>
      <c r="AA126" s="365" t="s">
        <v>325</v>
      </c>
      <c r="AB126" s="307" t="s">
        <v>296</v>
      </c>
      <c r="AC126" s="308"/>
      <c r="AD126" s="306"/>
      <c r="AE126" s="300"/>
      <c r="AF126" s="300"/>
      <c r="AG126" s="300"/>
      <c r="AH126" s="300"/>
      <c r="AI126" s="300"/>
      <c r="AJ126" s="300"/>
      <c r="AK126" s="300"/>
      <c r="AL126" s="300"/>
      <c r="AM126" s="300"/>
      <c r="AN126" s="300"/>
      <c r="AO126" s="300"/>
      <c r="AP126" s="300"/>
      <c r="AQ126" s="300"/>
      <c r="AR126" s="300"/>
      <c r="AS126" s="300"/>
      <c r="AT126" s="300"/>
      <c r="AU126" s="300"/>
      <c r="AV126" s="300"/>
      <c r="AW126" s="300"/>
    </row>
    <row r="127" spans="1:49" s="309" customFormat="1" ht="26.4" customHeight="1" x14ac:dyDescent="0.25">
      <c r="A127" s="301" t="s">
        <v>154</v>
      </c>
      <c r="B127" s="302" t="s">
        <v>54</v>
      </c>
      <c r="C127" s="303" t="s">
        <v>297</v>
      </c>
      <c r="D127" s="304"/>
      <c r="E127" s="305"/>
      <c r="F127" s="305"/>
      <c r="G127" s="304"/>
      <c r="H127" s="305"/>
      <c r="I127" s="305"/>
      <c r="J127" s="304"/>
      <c r="K127" s="305"/>
      <c r="L127" s="305"/>
      <c r="M127" s="304"/>
      <c r="N127" s="305"/>
      <c r="O127" s="305"/>
      <c r="P127" s="304"/>
      <c r="Q127" s="305"/>
      <c r="R127" s="305"/>
      <c r="S127" s="304">
        <v>0</v>
      </c>
      <c r="T127" s="305">
        <v>2</v>
      </c>
      <c r="U127" s="305">
        <v>0</v>
      </c>
      <c r="V127" s="304"/>
      <c r="W127" s="305"/>
      <c r="X127" s="305"/>
      <c r="Y127" s="304" t="s">
        <v>16</v>
      </c>
      <c r="Z127" s="304">
        <v>0</v>
      </c>
      <c r="AA127" s="365" t="s">
        <v>325</v>
      </c>
      <c r="AB127" s="307" t="s">
        <v>298</v>
      </c>
      <c r="AC127" s="308"/>
      <c r="AD127" s="306"/>
      <c r="AE127" s="300"/>
      <c r="AF127" s="300"/>
      <c r="AG127" s="300"/>
      <c r="AH127" s="300"/>
      <c r="AI127" s="300"/>
      <c r="AJ127" s="300"/>
      <c r="AK127" s="300"/>
      <c r="AL127" s="300"/>
      <c r="AM127" s="300"/>
      <c r="AN127" s="300"/>
      <c r="AO127" s="300"/>
      <c r="AP127" s="300"/>
      <c r="AQ127" s="300"/>
      <c r="AR127" s="300"/>
      <c r="AS127" s="300"/>
      <c r="AT127" s="300"/>
      <c r="AU127" s="300"/>
      <c r="AV127" s="300"/>
      <c r="AW127" s="300"/>
    </row>
    <row r="128" spans="1:49" s="309" customFormat="1" ht="26.4" customHeight="1" x14ac:dyDescent="0.25">
      <c r="A128" s="355"/>
      <c r="B128" s="351" t="s">
        <v>54</v>
      </c>
      <c r="C128" s="356" t="s">
        <v>299</v>
      </c>
      <c r="D128" s="304"/>
      <c r="E128" s="305"/>
      <c r="F128" s="305"/>
      <c r="G128" s="304"/>
      <c r="H128" s="305"/>
      <c r="I128" s="305"/>
      <c r="J128" s="304"/>
      <c r="K128" s="305"/>
      <c r="L128" s="305"/>
      <c r="M128" s="304"/>
      <c r="N128" s="305" t="s">
        <v>244</v>
      </c>
      <c r="O128" s="305"/>
      <c r="P128" s="304"/>
      <c r="Q128" s="305" t="s">
        <v>244</v>
      </c>
      <c r="R128" s="305"/>
      <c r="S128" s="304"/>
      <c r="T128" s="305" t="s">
        <v>244</v>
      </c>
      <c r="U128" s="305"/>
      <c r="V128" s="304"/>
      <c r="W128" s="305" t="s">
        <v>244</v>
      </c>
      <c r="X128" s="305"/>
      <c r="Y128" s="392" t="s">
        <v>16</v>
      </c>
      <c r="Z128" s="394" t="s">
        <v>300</v>
      </c>
      <c r="AA128" s="365" t="s">
        <v>301</v>
      </c>
      <c r="AB128" s="365" t="s">
        <v>302</v>
      </c>
      <c r="AC128" s="366"/>
      <c r="AD128" s="352" t="s">
        <v>303</v>
      </c>
      <c r="AE128" s="300"/>
      <c r="AF128" s="300"/>
      <c r="AG128" s="300"/>
      <c r="AH128" s="300"/>
      <c r="AI128" s="300"/>
      <c r="AJ128" s="300"/>
      <c r="AK128" s="300"/>
      <c r="AL128" s="300"/>
      <c r="AM128" s="300"/>
      <c r="AN128" s="300"/>
      <c r="AO128" s="300"/>
      <c r="AP128" s="300"/>
      <c r="AQ128" s="300"/>
      <c r="AR128" s="300"/>
      <c r="AS128" s="300"/>
      <c r="AT128" s="300"/>
      <c r="AU128" s="300"/>
      <c r="AV128" s="300"/>
      <c r="AW128" s="300"/>
    </row>
    <row r="129" spans="1:49" s="309" customFormat="1" ht="26.4" customHeight="1" x14ac:dyDescent="0.25">
      <c r="A129" s="301"/>
      <c r="B129" s="302" t="s">
        <v>54</v>
      </c>
      <c r="C129" s="303" t="s">
        <v>304</v>
      </c>
      <c r="D129" s="304">
        <v>0</v>
      </c>
      <c r="E129" s="305">
        <v>1</v>
      </c>
      <c r="F129" s="305">
        <v>0</v>
      </c>
      <c r="G129" s="304"/>
      <c r="H129" s="305"/>
      <c r="I129" s="305"/>
      <c r="J129" s="304"/>
      <c r="K129" s="305"/>
      <c r="L129" s="305"/>
      <c r="M129" s="304"/>
      <c r="N129" s="305"/>
      <c r="O129" s="305"/>
      <c r="P129" s="304"/>
      <c r="Q129" s="305"/>
      <c r="R129" s="305"/>
      <c r="S129" s="304"/>
      <c r="T129" s="305"/>
      <c r="U129" s="305"/>
      <c r="V129" s="304"/>
      <c r="W129" s="305"/>
      <c r="X129" s="305"/>
      <c r="Y129" s="304" t="s">
        <v>16</v>
      </c>
      <c r="Z129" s="302">
        <v>1</v>
      </c>
      <c r="AA129" s="306" t="s">
        <v>305</v>
      </c>
      <c r="AB129" s="307" t="s">
        <v>306</v>
      </c>
      <c r="AC129" s="308"/>
      <c r="AD129" s="306"/>
      <c r="AE129" s="300"/>
      <c r="AF129" s="300"/>
      <c r="AG129" s="300"/>
      <c r="AH129" s="300"/>
      <c r="AI129" s="300"/>
      <c r="AJ129" s="300"/>
      <c r="AK129" s="300"/>
      <c r="AL129" s="300"/>
      <c r="AM129" s="300"/>
      <c r="AN129" s="300"/>
      <c r="AO129" s="300"/>
      <c r="AP129" s="300"/>
      <c r="AQ129" s="300"/>
      <c r="AR129" s="300"/>
      <c r="AS129" s="300"/>
      <c r="AT129" s="300"/>
      <c r="AU129" s="300"/>
      <c r="AV129" s="300"/>
      <c r="AW129" s="300"/>
    </row>
    <row r="130" spans="1:49" s="309" customFormat="1" ht="26.4" customHeight="1" x14ac:dyDescent="0.25">
      <c r="A130" s="301"/>
      <c r="B130" s="302" t="s">
        <v>54</v>
      </c>
      <c r="C130" s="303" t="s">
        <v>307</v>
      </c>
      <c r="D130" s="304"/>
      <c r="E130" s="305"/>
      <c r="F130" s="305"/>
      <c r="G130" s="304">
        <v>0</v>
      </c>
      <c r="H130" s="305">
        <v>1</v>
      </c>
      <c r="I130" s="305">
        <v>0</v>
      </c>
      <c r="J130" s="304"/>
      <c r="K130" s="305"/>
      <c r="L130" s="305"/>
      <c r="M130" s="304"/>
      <c r="N130" s="305"/>
      <c r="O130" s="305"/>
      <c r="P130" s="304"/>
      <c r="Q130" s="305"/>
      <c r="R130" s="305"/>
      <c r="S130" s="304"/>
      <c r="T130" s="305"/>
      <c r="U130" s="305"/>
      <c r="V130" s="304"/>
      <c r="W130" s="305"/>
      <c r="X130" s="305"/>
      <c r="Y130" s="304" t="s">
        <v>16</v>
      </c>
      <c r="Z130" s="302">
        <v>1</v>
      </c>
      <c r="AA130" s="306" t="s">
        <v>305</v>
      </c>
      <c r="AB130" s="307" t="s">
        <v>308</v>
      </c>
      <c r="AC130" s="308"/>
      <c r="AD130" s="306"/>
      <c r="AE130" s="300"/>
      <c r="AF130" s="300"/>
      <c r="AG130" s="300"/>
      <c r="AH130" s="300"/>
      <c r="AI130" s="300"/>
      <c r="AJ130" s="300"/>
      <c r="AK130" s="300"/>
      <c r="AL130" s="300"/>
      <c r="AM130" s="300"/>
      <c r="AN130" s="300"/>
      <c r="AO130" s="300"/>
      <c r="AP130" s="300"/>
      <c r="AQ130" s="300"/>
      <c r="AR130" s="300"/>
      <c r="AS130" s="300"/>
      <c r="AT130" s="300"/>
      <c r="AU130" s="300"/>
      <c r="AV130" s="300"/>
      <c r="AW130" s="300"/>
    </row>
    <row r="131" spans="1:49" s="309" customFormat="1" ht="26.4" customHeight="1" x14ac:dyDescent="0.25">
      <c r="A131" s="310"/>
      <c r="B131" s="311" t="s">
        <v>54</v>
      </c>
      <c r="C131" s="312" t="s">
        <v>309</v>
      </c>
      <c r="D131" s="313"/>
      <c r="E131" s="314"/>
      <c r="F131" s="314"/>
      <c r="G131" s="313"/>
      <c r="H131" s="314"/>
      <c r="I131" s="314"/>
      <c r="J131" s="313">
        <v>0</v>
      </c>
      <c r="K131" s="314">
        <v>1</v>
      </c>
      <c r="L131" s="314">
        <v>0</v>
      </c>
      <c r="M131" s="313"/>
      <c r="N131" s="314"/>
      <c r="O131" s="314"/>
      <c r="P131" s="313"/>
      <c r="Q131" s="314"/>
      <c r="R131" s="314"/>
      <c r="S131" s="313"/>
      <c r="T131" s="314"/>
      <c r="U131" s="314"/>
      <c r="V131" s="313"/>
      <c r="W131" s="314"/>
      <c r="X131" s="314"/>
      <c r="Y131" s="313" t="s">
        <v>16</v>
      </c>
      <c r="Z131" s="311">
        <v>1</v>
      </c>
      <c r="AA131" s="315" t="s">
        <v>305</v>
      </c>
      <c r="AB131" s="316" t="s">
        <v>310</v>
      </c>
      <c r="AC131" s="317"/>
      <c r="AD131" s="315"/>
      <c r="AE131" s="300"/>
      <c r="AF131" s="300"/>
      <c r="AG131" s="300"/>
      <c r="AH131" s="300"/>
      <c r="AI131" s="300"/>
      <c r="AJ131" s="300"/>
      <c r="AK131" s="300"/>
      <c r="AL131" s="300"/>
      <c r="AM131" s="300"/>
      <c r="AN131" s="300"/>
      <c r="AO131" s="300"/>
      <c r="AP131" s="300"/>
      <c r="AQ131" s="300"/>
      <c r="AR131" s="300"/>
      <c r="AS131" s="300"/>
      <c r="AT131" s="300"/>
      <c r="AU131" s="300"/>
      <c r="AV131" s="300"/>
      <c r="AW131" s="300"/>
    </row>
    <row r="132" spans="1:49" s="309" customFormat="1" ht="26.4" customHeight="1" x14ac:dyDescent="0.25">
      <c r="A132" s="395" t="s">
        <v>80</v>
      </c>
      <c r="B132" s="396" t="s">
        <v>54</v>
      </c>
      <c r="C132" s="312" t="s">
        <v>55</v>
      </c>
      <c r="D132" s="397"/>
      <c r="E132" s="398"/>
      <c r="F132" s="399"/>
      <c r="G132" s="397">
        <v>4</v>
      </c>
      <c r="H132" s="398">
        <v>0</v>
      </c>
      <c r="I132" s="399">
        <v>0</v>
      </c>
      <c r="J132" s="397"/>
      <c r="K132" s="398"/>
      <c r="L132" s="399"/>
      <c r="M132" s="397"/>
      <c r="N132" s="398"/>
      <c r="O132" s="399"/>
      <c r="P132" s="397"/>
      <c r="Q132" s="398"/>
      <c r="R132" s="398"/>
      <c r="S132" s="313"/>
      <c r="T132" s="314"/>
      <c r="U132" s="400"/>
      <c r="V132" s="397"/>
      <c r="W132" s="398"/>
      <c r="X132" s="399"/>
      <c r="Y132" s="396" t="s">
        <v>21</v>
      </c>
      <c r="Z132" s="396">
        <v>4</v>
      </c>
      <c r="AA132" s="316" t="s">
        <v>56</v>
      </c>
      <c r="AB132" s="316" t="s">
        <v>57</v>
      </c>
      <c r="AC132" s="401" t="s">
        <v>34</v>
      </c>
      <c r="AD132" s="402"/>
      <c r="AE132" s="403"/>
      <c r="AF132" s="403"/>
      <c r="AG132" s="403"/>
      <c r="AH132" s="403"/>
      <c r="AI132" s="403"/>
      <c r="AJ132" s="403"/>
      <c r="AK132" s="403"/>
      <c r="AL132" s="403"/>
      <c r="AM132" s="403"/>
      <c r="AN132" s="403"/>
      <c r="AO132" s="403"/>
      <c r="AP132" s="403"/>
      <c r="AQ132" s="403"/>
      <c r="AR132" s="403"/>
      <c r="AS132" s="403"/>
      <c r="AT132" s="403"/>
      <c r="AU132" s="403"/>
      <c r="AV132" s="403"/>
      <c r="AW132" s="403"/>
    </row>
    <row r="133" spans="1:49" s="309" customFormat="1" ht="12.75" customHeight="1" x14ac:dyDescent="0.25">
      <c r="A133" s="403"/>
      <c r="B133" s="403"/>
      <c r="C133" s="404"/>
      <c r="D133" s="403"/>
      <c r="E133" s="403"/>
      <c r="F133" s="403"/>
      <c r="G133" s="403"/>
      <c r="H133" s="403"/>
      <c r="I133" s="403"/>
      <c r="J133" s="403"/>
      <c r="K133" s="403"/>
      <c r="L133" s="403"/>
      <c r="M133" s="403"/>
      <c r="N133" s="403"/>
      <c r="O133" s="403"/>
      <c r="P133" s="403"/>
      <c r="Q133" s="403"/>
      <c r="R133" s="403"/>
      <c r="S133" s="403"/>
      <c r="T133" s="403"/>
      <c r="U133" s="403"/>
      <c r="V133" s="403"/>
      <c r="W133" s="403"/>
      <c r="X133" s="403"/>
      <c r="Y133" s="403"/>
      <c r="Z133" s="403"/>
      <c r="AA133" s="300"/>
      <c r="AB133" s="300"/>
      <c r="AC133" s="405"/>
      <c r="AD133" s="378"/>
      <c r="AE133" s="300"/>
      <c r="AF133" s="300"/>
      <c r="AG133" s="300"/>
      <c r="AH133" s="300"/>
      <c r="AI133" s="300"/>
      <c r="AJ133" s="300"/>
      <c r="AK133" s="300"/>
      <c r="AL133" s="300"/>
      <c r="AM133" s="300"/>
      <c r="AN133" s="300"/>
      <c r="AO133" s="300"/>
      <c r="AP133" s="300"/>
      <c r="AQ133" s="300"/>
      <c r="AR133" s="300"/>
      <c r="AS133" s="300"/>
      <c r="AT133" s="300"/>
      <c r="AU133" s="300"/>
      <c r="AV133" s="300"/>
      <c r="AW133" s="300"/>
    </row>
    <row r="134" spans="1:49" s="309" customFormat="1" ht="12.75" customHeight="1" x14ac:dyDescent="0.25">
      <c r="A134" s="403"/>
      <c r="B134" s="403"/>
      <c r="C134" s="404"/>
      <c r="D134" s="403"/>
      <c r="E134" s="403"/>
      <c r="F134" s="403"/>
      <c r="G134" s="403"/>
      <c r="H134" s="403"/>
      <c r="I134" s="403"/>
      <c r="J134" s="403"/>
      <c r="K134" s="403"/>
      <c r="L134" s="403"/>
      <c r="M134" s="403"/>
      <c r="N134" s="403"/>
      <c r="O134" s="403"/>
      <c r="P134" s="403"/>
      <c r="Q134" s="403"/>
      <c r="R134" s="403"/>
      <c r="S134" s="403"/>
      <c r="T134" s="403"/>
      <c r="U134" s="403"/>
      <c r="V134" s="403"/>
      <c r="W134" s="403"/>
      <c r="X134" s="403"/>
      <c r="Y134" s="403"/>
      <c r="Z134" s="403"/>
      <c r="AA134" s="300"/>
      <c r="AB134" s="300"/>
      <c r="AC134" s="405"/>
      <c r="AD134" s="378"/>
      <c r="AE134" s="300"/>
      <c r="AF134" s="300"/>
      <c r="AG134" s="300"/>
      <c r="AH134" s="300"/>
      <c r="AI134" s="300"/>
      <c r="AJ134" s="300"/>
      <c r="AK134" s="300"/>
      <c r="AL134" s="300"/>
      <c r="AM134" s="300"/>
      <c r="AN134" s="300"/>
      <c r="AO134" s="300"/>
      <c r="AP134" s="300"/>
      <c r="AQ134" s="300"/>
      <c r="AR134" s="300"/>
      <c r="AS134" s="300"/>
      <c r="AT134" s="300"/>
      <c r="AU134" s="300"/>
      <c r="AV134" s="300"/>
      <c r="AW134" s="300"/>
    </row>
    <row r="135" spans="1:49" s="309" customFormat="1" ht="12.75" customHeight="1" x14ac:dyDescent="0.25">
      <c r="A135" s="403"/>
      <c r="B135" s="406"/>
      <c r="C135" s="404"/>
      <c r="D135" s="406"/>
      <c r="E135" s="406"/>
      <c r="F135" s="406"/>
      <c r="G135" s="406"/>
      <c r="H135" s="406"/>
      <c r="I135" s="406"/>
      <c r="J135" s="406"/>
      <c r="K135" s="406"/>
      <c r="L135" s="406"/>
      <c r="M135" s="406"/>
      <c r="N135" s="406"/>
      <c r="O135" s="406"/>
      <c r="P135" s="406"/>
      <c r="Q135" s="406"/>
      <c r="R135" s="406"/>
      <c r="S135" s="406"/>
      <c r="T135" s="406"/>
      <c r="U135" s="406"/>
      <c r="V135" s="406"/>
      <c r="W135" s="406"/>
      <c r="X135" s="406"/>
      <c r="Y135" s="406"/>
      <c r="Z135" s="403"/>
      <c r="AA135" s="300"/>
      <c r="AB135" s="300"/>
      <c r="AC135" s="405"/>
      <c r="AD135" s="378"/>
      <c r="AE135" s="300"/>
      <c r="AF135" s="300"/>
      <c r="AG135" s="300"/>
      <c r="AH135" s="300"/>
      <c r="AI135" s="300"/>
      <c r="AJ135" s="300"/>
      <c r="AK135" s="300"/>
      <c r="AL135" s="300"/>
      <c r="AM135" s="300"/>
      <c r="AN135" s="300"/>
      <c r="AO135" s="300"/>
      <c r="AP135" s="300"/>
      <c r="AQ135" s="300"/>
      <c r="AR135" s="300"/>
      <c r="AS135" s="300"/>
      <c r="AT135" s="300"/>
      <c r="AU135" s="300"/>
      <c r="AV135" s="300"/>
      <c r="AW135" s="300"/>
    </row>
    <row r="136" spans="1:49" s="309" customFormat="1" ht="12.75" customHeight="1" x14ac:dyDescent="0.25">
      <c r="A136" s="403"/>
      <c r="B136" s="403"/>
      <c r="C136" s="404"/>
      <c r="D136" s="403"/>
      <c r="E136" s="403"/>
      <c r="F136" s="403"/>
      <c r="G136" s="403"/>
      <c r="H136" s="403"/>
      <c r="I136" s="403"/>
      <c r="J136" s="403"/>
      <c r="K136" s="403"/>
      <c r="L136" s="403"/>
      <c r="M136" s="403"/>
      <c r="N136" s="403"/>
      <c r="O136" s="403"/>
      <c r="P136" s="403"/>
      <c r="Q136" s="403"/>
      <c r="R136" s="403"/>
      <c r="S136" s="403"/>
      <c r="T136" s="403"/>
      <c r="U136" s="403"/>
      <c r="V136" s="403"/>
      <c r="W136" s="403"/>
      <c r="X136" s="403"/>
      <c r="Y136" s="403"/>
      <c r="Z136" s="403"/>
      <c r="AA136" s="300"/>
      <c r="AB136" s="300"/>
      <c r="AC136" s="405"/>
      <c r="AD136" s="378"/>
      <c r="AE136" s="300"/>
      <c r="AF136" s="300"/>
      <c r="AG136" s="300"/>
      <c r="AH136" s="300"/>
      <c r="AI136" s="300"/>
      <c r="AJ136" s="300"/>
      <c r="AK136" s="300"/>
      <c r="AL136" s="300"/>
      <c r="AM136" s="300"/>
      <c r="AN136" s="300"/>
      <c r="AO136" s="300"/>
      <c r="AP136" s="300"/>
      <c r="AQ136" s="300"/>
      <c r="AR136" s="300"/>
      <c r="AS136" s="300"/>
      <c r="AT136" s="300"/>
      <c r="AU136" s="300"/>
      <c r="AV136" s="300"/>
      <c r="AW136" s="300"/>
    </row>
    <row r="137" spans="1:49" ht="12.75" customHeight="1" x14ac:dyDescent="0.25">
      <c r="A137" s="3"/>
      <c r="B137" s="3"/>
      <c r="C137" s="177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1"/>
      <c r="AB137" s="1"/>
      <c r="AC137" s="284"/>
      <c r="AD137" s="2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2.75" customHeight="1" x14ac:dyDescent="0.25">
      <c r="A138" s="3"/>
      <c r="B138" s="10"/>
      <c r="C138" s="177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3"/>
      <c r="AA138" s="1"/>
      <c r="AB138" s="1"/>
      <c r="AC138" s="284"/>
      <c r="AD138" s="2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2.75" customHeight="1" x14ac:dyDescent="0.25">
      <c r="A139" s="3"/>
      <c r="B139" s="3"/>
      <c r="C139" s="177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1"/>
      <c r="AB139" s="1"/>
      <c r="AC139" s="284"/>
      <c r="AD139" s="2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2.75" customHeight="1" x14ac:dyDescent="0.25">
      <c r="A140" s="3"/>
      <c r="B140" s="3"/>
      <c r="C140" s="177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1"/>
      <c r="AB140" s="1"/>
      <c r="AC140" s="284"/>
      <c r="AD140" s="2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2.75" customHeight="1" x14ac:dyDescent="0.25">
      <c r="A141" s="3"/>
      <c r="B141" s="10"/>
      <c r="C141" s="177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3"/>
      <c r="AA141" s="1"/>
      <c r="AB141" s="1"/>
      <c r="AC141" s="284"/>
      <c r="AD141" s="2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2.75" customHeight="1" x14ac:dyDescent="0.25">
      <c r="A142" s="3"/>
      <c r="B142" s="3"/>
      <c r="C142" s="177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1"/>
      <c r="AB142" s="1"/>
      <c r="AC142" s="284"/>
      <c r="AD142" s="2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2.75" customHeight="1" x14ac:dyDescent="0.25">
      <c r="A143" s="3"/>
      <c r="B143" s="3"/>
      <c r="C143" s="177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1"/>
      <c r="AB143" s="1"/>
      <c r="AC143" s="284"/>
      <c r="AD143" s="2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2.75" customHeight="1" x14ac:dyDescent="0.25">
      <c r="A144" s="3"/>
      <c r="B144" s="3"/>
      <c r="C144" s="177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1"/>
      <c r="AB144" s="1"/>
      <c r="AC144" s="284"/>
      <c r="AD144" s="2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2.75" customHeight="1" x14ac:dyDescent="0.25">
      <c r="A145" s="3"/>
      <c r="B145" s="3"/>
      <c r="C145" s="177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1"/>
      <c r="AB145" s="1"/>
      <c r="AC145" s="284"/>
      <c r="AD145" s="2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12.75" customHeight="1" x14ac:dyDescent="0.25">
      <c r="A146" s="3"/>
      <c r="B146" s="10"/>
      <c r="C146" s="177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3"/>
      <c r="Z146" s="3"/>
      <c r="AA146" s="1"/>
      <c r="AB146" s="1"/>
      <c r="AC146" s="284"/>
      <c r="AD146" s="2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2.75" customHeight="1" x14ac:dyDescent="0.25">
      <c r="A147" s="3"/>
      <c r="B147" s="10"/>
      <c r="C147" s="177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3"/>
      <c r="Z147" s="3"/>
      <c r="AA147" s="1"/>
      <c r="AB147" s="1"/>
      <c r="AC147" s="284"/>
      <c r="AD147" s="2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2.75" customHeight="1" x14ac:dyDescent="0.25">
      <c r="A148" s="3"/>
      <c r="B148" s="3"/>
      <c r="C148" s="177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1"/>
      <c r="AB148" s="1"/>
      <c r="AC148" s="284"/>
      <c r="AD148" s="2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2.75" customHeight="1" x14ac:dyDescent="0.25">
      <c r="A149" s="3"/>
      <c r="B149" s="3"/>
      <c r="C149" s="177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1"/>
      <c r="AB149" s="1"/>
      <c r="AC149" s="284"/>
      <c r="AD149" s="2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12.75" customHeight="1" x14ac:dyDescent="0.25">
      <c r="A150" s="3"/>
      <c r="B150" s="3"/>
      <c r="C150" s="177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1"/>
      <c r="AB150" s="1"/>
      <c r="AC150" s="284"/>
      <c r="AD150" s="2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12.75" customHeight="1" x14ac:dyDescent="0.25">
      <c r="A151" s="3"/>
      <c r="B151" s="3"/>
      <c r="C151" s="177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1"/>
      <c r="AB151" s="1"/>
      <c r="AC151" s="284"/>
      <c r="AD151" s="2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12.75" customHeight="1" x14ac:dyDescent="0.25">
      <c r="A152" s="3"/>
      <c r="B152" s="3"/>
      <c r="C152" s="177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1"/>
      <c r="AB152" s="1"/>
      <c r="AC152" s="284"/>
      <c r="AD152" s="2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2.75" customHeight="1" x14ac:dyDescent="0.25">
      <c r="A153" s="3"/>
      <c r="B153" s="3"/>
      <c r="C153" s="177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1"/>
      <c r="AB153" s="1"/>
      <c r="AC153" s="284"/>
      <c r="AD153" s="2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12.75" customHeight="1" x14ac:dyDescent="0.25">
      <c r="A154" s="3"/>
      <c r="B154" s="3"/>
      <c r="C154" s="177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1"/>
      <c r="AB154" s="1"/>
      <c r="AC154" s="284"/>
      <c r="AD154" s="2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12.75" customHeight="1" x14ac:dyDescent="0.25">
      <c r="A155" s="3"/>
      <c r="B155" s="3"/>
      <c r="C155" s="177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1"/>
      <c r="AB155" s="1"/>
      <c r="AC155" s="284"/>
      <c r="AD155" s="2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12.75" customHeight="1" x14ac:dyDescent="0.25">
      <c r="A156" s="3"/>
      <c r="B156" s="3"/>
      <c r="C156" s="177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1"/>
      <c r="AB156" s="1"/>
      <c r="AC156" s="284"/>
      <c r="AD156" s="2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2.75" customHeight="1" x14ac:dyDescent="0.25">
      <c r="A157" s="3"/>
      <c r="B157" s="3"/>
      <c r="C157" s="177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1"/>
      <c r="AB157" s="1"/>
      <c r="AC157" s="284"/>
      <c r="AD157" s="2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2.75" customHeight="1" x14ac:dyDescent="0.25">
      <c r="A158" s="3"/>
      <c r="B158" s="3"/>
      <c r="C158" s="177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1"/>
      <c r="AB158" s="1"/>
      <c r="AC158" s="284"/>
      <c r="AD158" s="2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2.75" customHeight="1" x14ac:dyDescent="0.25">
      <c r="A159" s="3"/>
      <c r="B159" s="3"/>
      <c r="C159" s="177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1"/>
      <c r="AB159" s="1"/>
      <c r="AC159" s="284"/>
      <c r="AD159" s="2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12.75" customHeight="1" x14ac:dyDescent="0.25">
      <c r="A160" s="3"/>
      <c r="B160" s="3"/>
      <c r="C160" s="177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1"/>
      <c r="AB160" s="1"/>
      <c r="AC160" s="284"/>
      <c r="AD160" s="2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2.75" customHeight="1" x14ac:dyDescent="0.25">
      <c r="A161" s="3"/>
      <c r="B161" s="3"/>
      <c r="C161" s="177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1"/>
      <c r="AB161" s="1"/>
      <c r="AC161" s="284"/>
      <c r="AD161" s="2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2.75" customHeight="1" x14ac:dyDescent="0.25">
      <c r="A162" s="3"/>
      <c r="B162" s="3"/>
      <c r="C162" s="177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1"/>
      <c r="AB162" s="1"/>
      <c r="AC162" s="284"/>
      <c r="AD162" s="2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2.75" customHeight="1" x14ac:dyDescent="0.25">
      <c r="A163" s="3"/>
      <c r="B163" s="3"/>
      <c r="C163" s="177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1"/>
      <c r="AB163" s="1"/>
      <c r="AC163" s="284"/>
      <c r="AD163" s="2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12.75" customHeight="1" x14ac:dyDescent="0.25">
      <c r="A164" s="3"/>
      <c r="B164" s="3"/>
      <c r="C164" s="177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1"/>
      <c r="AB164" s="1"/>
      <c r="AC164" s="284"/>
      <c r="AD164" s="2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2.75" customHeight="1" x14ac:dyDescent="0.25">
      <c r="A165" s="3"/>
      <c r="B165" s="3"/>
      <c r="C165" s="177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1"/>
      <c r="AB165" s="1"/>
      <c r="AC165" s="284"/>
      <c r="AD165" s="2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2.75" customHeight="1" x14ac:dyDescent="0.25">
      <c r="A166" s="3"/>
      <c r="B166" s="3"/>
      <c r="C166" s="177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1"/>
      <c r="AB166" s="1"/>
      <c r="AC166" s="284"/>
      <c r="AD166" s="2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2.75" customHeight="1" x14ac:dyDescent="0.25">
      <c r="A167" s="3"/>
      <c r="B167" s="3"/>
      <c r="C167" s="177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1"/>
      <c r="AB167" s="1"/>
      <c r="AC167" s="284"/>
      <c r="AD167" s="2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12.75" customHeight="1" x14ac:dyDescent="0.25">
      <c r="A168" s="3"/>
      <c r="B168" s="3"/>
      <c r="C168" s="177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1"/>
      <c r="AB168" s="1"/>
      <c r="AC168" s="284"/>
      <c r="AD168" s="2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2.75" customHeight="1" x14ac:dyDescent="0.25">
      <c r="A169" s="3"/>
      <c r="B169" s="3"/>
      <c r="C169" s="1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1"/>
      <c r="AB169" s="1"/>
      <c r="AC169" s="284"/>
      <c r="AD169" s="2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12.75" customHeight="1" x14ac:dyDescent="0.25">
      <c r="A170" s="3"/>
      <c r="B170" s="3"/>
      <c r="C170" s="1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1"/>
      <c r="AB170" s="1"/>
      <c r="AC170" s="284"/>
      <c r="AD170" s="2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2.75" customHeight="1" x14ac:dyDescent="0.25">
      <c r="A171" s="3"/>
      <c r="B171" s="3"/>
      <c r="C171" s="1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1"/>
      <c r="AB171" s="1"/>
      <c r="AC171" s="284"/>
      <c r="AD171" s="2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ht="12.75" customHeight="1" x14ac:dyDescent="0.25">
      <c r="A172" s="3"/>
      <c r="B172" s="3"/>
      <c r="C172" s="1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1"/>
      <c r="AB172" s="1"/>
      <c r="AC172" s="284"/>
      <c r="AD172" s="2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2.75" customHeight="1" x14ac:dyDescent="0.25">
      <c r="A173" s="3"/>
      <c r="B173" s="3"/>
      <c r="C173" s="1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1"/>
      <c r="AB173" s="1"/>
      <c r="AC173" s="284"/>
      <c r="AD173" s="2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12.75" customHeight="1" x14ac:dyDescent="0.25">
      <c r="A174" s="3"/>
      <c r="B174" s="3"/>
      <c r="C174" s="1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1"/>
      <c r="AB174" s="1"/>
      <c r="AC174" s="284"/>
      <c r="AD174" s="2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2.75" customHeight="1" x14ac:dyDescent="0.25">
      <c r="A175" s="3"/>
      <c r="B175" s="3"/>
      <c r="C175" s="1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1"/>
      <c r="AB175" s="1"/>
      <c r="AC175" s="284"/>
      <c r="AD175" s="2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12.75" customHeight="1" x14ac:dyDescent="0.25">
      <c r="A176" s="3"/>
      <c r="B176" s="3"/>
      <c r="C176" s="1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1"/>
      <c r="AB176" s="1"/>
      <c r="AC176" s="284"/>
      <c r="AD176" s="2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2.75" customHeight="1" x14ac:dyDescent="0.25">
      <c r="A177" s="3"/>
      <c r="B177" s="3"/>
      <c r="C177" s="1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1"/>
      <c r="AB177" s="1"/>
      <c r="AC177" s="284"/>
      <c r="AD177" s="2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2.75" customHeight="1" x14ac:dyDescent="0.25">
      <c r="A178" s="3"/>
      <c r="B178" s="3"/>
      <c r="C178" s="1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1"/>
      <c r="AB178" s="1"/>
      <c r="AC178" s="284"/>
      <c r="AD178" s="2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2.75" customHeight="1" x14ac:dyDescent="0.25">
      <c r="A179" s="3"/>
      <c r="B179" s="3"/>
      <c r="C179" s="1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1"/>
      <c r="AB179" s="1"/>
      <c r="AC179" s="284"/>
      <c r="AD179" s="2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ht="12.75" customHeight="1" x14ac:dyDescent="0.25">
      <c r="A180" s="3"/>
      <c r="B180" s="3"/>
      <c r="C180" s="1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1"/>
      <c r="AB180" s="1"/>
      <c r="AC180" s="284"/>
      <c r="AD180" s="2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2.75" customHeight="1" x14ac:dyDescent="0.25">
      <c r="A181" s="3"/>
      <c r="B181" s="3"/>
      <c r="C181" s="1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1"/>
      <c r="AB181" s="1"/>
      <c r="AC181" s="284"/>
      <c r="AD181" s="2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12.75" customHeight="1" x14ac:dyDescent="0.25">
      <c r="A182" s="3"/>
      <c r="B182" s="3"/>
      <c r="C182" s="1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1"/>
      <c r="AB182" s="1"/>
      <c r="AC182" s="284"/>
      <c r="AD182" s="2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ht="12.75" customHeight="1" x14ac:dyDescent="0.25">
      <c r="A183" s="3"/>
      <c r="B183" s="3"/>
      <c r="C183" s="1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1"/>
      <c r="AB183" s="1"/>
      <c r="AC183" s="284"/>
      <c r="AD183" s="2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ht="12.75" customHeight="1" x14ac:dyDescent="0.25">
      <c r="A184" s="3"/>
      <c r="B184" s="3"/>
      <c r="C184" s="1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1"/>
      <c r="AB184" s="1"/>
      <c r="AC184" s="284"/>
      <c r="AD184" s="2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2.75" customHeight="1" x14ac:dyDescent="0.25">
      <c r="A185" s="3"/>
      <c r="B185" s="3"/>
      <c r="C185" s="1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1"/>
      <c r="AB185" s="1"/>
      <c r="AC185" s="284"/>
      <c r="AD185" s="2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12.75" customHeight="1" x14ac:dyDescent="0.25">
      <c r="A186" s="3"/>
      <c r="B186" s="3"/>
      <c r="C186" s="1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1"/>
      <c r="AB186" s="1"/>
      <c r="AC186" s="284"/>
      <c r="AD186" s="2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ht="12.75" customHeight="1" x14ac:dyDescent="0.25">
      <c r="A187" s="3"/>
      <c r="B187" s="3"/>
      <c r="C187" s="1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1"/>
      <c r="AB187" s="1"/>
      <c r="AC187" s="284"/>
      <c r="AD187" s="2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ht="12.75" customHeight="1" x14ac:dyDescent="0.25">
      <c r="A188" s="3"/>
      <c r="B188" s="3"/>
      <c r="C188" s="1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1"/>
      <c r="AB188" s="1"/>
      <c r="AC188" s="284"/>
      <c r="AD188" s="2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12.75" customHeight="1" x14ac:dyDescent="0.25">
      <c r="A189" s="3"/>
      <c r="B189" s="3"/>
      <c r="C189" s="1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1"/>
      <c r="AB189" s="1"/>
      <c r="AC189" s="284"/>
      <c r="AD189" s="2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ht="12.75" customHeight="1" x14ac:dyDescent="0.25">
      <c r="A190" s="3"/>
      <c r="B190" s="3"/>
      <c r="C190" s="1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1"/>
      <c r="AB190" s="1"/>
      <c r="AC190" s="284"/>
      <c r="AD190" s="2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ht="12.75" customHeight="1" x14ac:dyDescent="0.25">
      <c r="A191" s="3"/>
      <c r="B191" s="3"/>
      <c r="C191" s="1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1"/>
      <c r="AB191" s="1"/>
      <c r="AC191" s="284"/>
      <c r="AD191" s="2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ht="12.75" customHeight="1" x14ac:dyDescent="0.25">
      <c r="A192" s="3"/>
      <c r="B192" s="3"/>
      <c r="C192" s="1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1"/>
      <c r="AB192" s="1"/>
      <c r="AC192" s="284"/>
      <c r="AD192" s="2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12.75" customHeight="1" x14ac:dyDescent="0.25">
      <c r="A193" s="3"/>
      <c r="B193" s="3"/>
      <c r="C193" s="1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1"/>
      <c r="AB193" s="1"/>
      <c r="AC193" s="284"/>
      <c r="AD193" s="2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ht="12.75" customHeight="1" x14ac:dyDescent="0.25">
      <c r="A194" s="3"/>
      <c r="B194" s="3"/>
      <c r="C194" s="177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1"/>
      <c r="AB194" s="1"/>
      <c r="AC194" s="284"/>
      <c r="AD194" s="2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ht="12.75" customHeight="1" x14ac:dyDescent="0.25">
      <c r="A195" s="3"/>
      <c r="B195" s="3"/>
      <c r="C195" s="177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1"/>
      <c r="AB195" s="1"/>
      <c r="AC195" s="284"/>
      <c r="AD195" s="2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ht="12.75" customHeight="1" x14ac:dyDescent="0.25">
      <c r="A196" s="3"/>
      <c r="B196" s="3"/>
      <c r="C196" s="177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1"/>
      <c r="AB196" s="1"/>
      <c r="AC196" s="284"/>
      <c r="AD196" s="2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12.75" customHeight="1" x14ac:dyDescent="0.25">
      <c r="A197" s="3"/>
      <c r="B197" s="3"/>
      <c r="C197" s="177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1"/>
      <c r="AB197" s="1"/>
      <c r="AC197" s="284"/>
      <c r="AD197" s="2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ht="12.75" customHeight="1" x14ac:dyDescent="0.25">
      <c r="A198" s="3"/>
      <c r="B198" s="3"/>
      <c r="C198" s="177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1"/>
      <c r="AB198" s="1"/>
      <c r="AC198" s="284"/>
      <c r="AD198" s="2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ht="12.75" customHeight="1" x14ac:dyDescent="0.25">
      <c r="A199" s="3"/>
      <c r="B199" s="3"/>
      <c r="C199" s="177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1"/>
      <c r="AB199" s="1"/>
      <c r="AC199" s="284"/>
      <c r="AD199" s="2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ht="12.75" customHeight="1" x14ac:dyDescent="0.25">
      <c r="A200" s="3"/>
      <c r="B200" s="3"/>
      <c r="C200" s="177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1"/>
      <c r="AB200" s="1"/>
      <c r="AC200" s="284"/>
      <c r="AD200" s="2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ht="12.75" customHeight="1" x14ac:dyDescent="0.25">
      <c r="A201" s="3"/>
      <c r="B201" s="3"/>
      <c r="C201" s="177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1"/>
      <c r="AB201" s="1"/>
      <c r="AC201" s="284"/>
      <c r="AD201" s="2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ht="12.75" customHeight="1" x14ac:dyDescent="0.25">
      <c r="A202" s="3"/>
      <c r="B202" s="3"/>
      <c r="C202" s="177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1"/>
      <c r="AB202" s="1"/>
      <c r="AC202" s="284"/>
      <c r="AD202" s="2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ht="12.75" customHeight="1" x14ac:dyDescent="0.25">
      <c r="A203" s="3"/>
      <c r="B203" s="3"/>
      <c r="C203" s="177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1"/>
      <c r="AB203" s="1"/>
      <c r="AC203" s="284"/>
      <c r="AD203" s="2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ht="12.75" customHeight="1" x14ac:dyDescent="0.25">
      <c r="A204" s="3"/>
      <c r="B204" s="3"/>
      <c r="C204" s="177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1"/>
      <c r="AB204" s="1"/>
      <c r="AC204" s="284"/>
      <c r="AD204" s="2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ht="12.75" customHeight="1" x14ac:dyDescent="0.25">
      <c r="A205" s="3"/>
      <c r="B205" s="3"/>
      <c r="C205" s="177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1"/>
      <c r="AB205" s="1"/>
      <c r="AC205" s="284"/>
      <c r="AD205" s="2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ht="12.75" customHeight="1" x14ac:dyDescent="0.25">
      <c r="A206" s="3"/>
      <c r="B206" s="3"/>
      <c r="C206" s="177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1"/>
      <c r="AB206" s="1"/>
      <c r="AC206" s="284"/>
      <c r="AD206" s="2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ht="12.75" customHeight="1" x14ac:dyDescent="0.25">
      <c r="A207" s="3"/>
      <c r="B207" s="3"/>
      <c r="C207" s="177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1"/>
      <c r="AB207" s="1"/>
      <c r="AC207" s="284"/>
      <c r="AD207" s="2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ht="12.75" customHeight="1" x14ac:dyDescent="0.25">
      <c r="A208" s="3"/>
      <c r="B208" s="3"/>
      <c r="C208" s="177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1"/>
      <c r="AB208" s="1"/>
      <c r="AC208" s="284"/>
      <c r="AD208" s="2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ht="12.75" customHeight="1" x14ac:dyDescent="0.25">
      <c r="A209" s="3"/>
      <c r="B209" s="3"/>
      <c r="C209" s="177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1"/>
      <c r="AB209" s="1"/>
      <c r="AC209" s="284"/>
      <c r="AD209" s="2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ht="12.75" customHeight="1" x14ac:dyDescent="0.25">
      <c r="A210" s="3"/>
      <c r="B210" s="3"/>
      <c r="C210" s="177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1"/>
      <c r="AB210" s="1"/>
      <c r="AC210" s="284"/>
      <c r="AD210" s="2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ht="12.75" customHeight="1" x14ac:dyDescent="0.25">
      <c r="A211" s="3"/>
      <c r="B211" s="3"/>
      <c r="C211" s="177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1"/>
      <c r="AB211" s="1"/>
      <c r="AC211" s="284"/>
      <c r="AD211" s="2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ht="12.75" customHeight="1" x14ac:dyDescent="0.25">
      <c r="A212" s="3"/>
      <c r="B212" s="3"/>
      <c r="C212" s="177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1"/>
      <c r="AB212" s="1"/>
      <c r="AC212" s="284"/>
      <c r="AD212" s="2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12.75" customHeight="1" x14ac:dyDescent="0.25">
      <c r="A213" s="3"/>
      <c r="B213" s="3"/>
      <c r="C213" s="177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1"/>
      <c r="AB213" s="1"/>
      <c r="AC213" s="284"/>
      <c r="AD213" s="2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ht="12.75" customHeight="1" x14ac:dyDescent="0.25">
      <c r="A214" s="3"/>
      <c r="B214" s="3"/>
      <c r="C214" s="177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1"/>
      <c r="AB214" s="1"/>
      <c r="AC214" s="284"/>
      <c r="AD214" s="2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ht="12.75" customHeight="1" x14ac:dyDescent="0.25">
      <c r="A215" s="3"/>
      <c r="B215" s="3"/>
      <c r="C215" s="177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1"/>
      <c r="AB215" s="1"/>
      <c r="AC215" s="284"/>
      <c r="AD215" s="2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ht="12.75" customHeight="1" x14ac:dyDescent="0.25">
      <c r="A216" s="3"/>
      <c r="B216" s="3"/>
      <c r="C216" s="177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1"/>
      <c r="AB216" s="1"/>
      <c r="AC216" s="284"/>
      <c r="AD216" s="2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ht="12.75" customHeight="1" x14ac:dyDescent="0.25">
      <c r="A217" s="3"/>
      <c r="B217" s="3"/>
      <c r="C217" s="177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1"/>
      <c r="AB217" s="1"/>
      <c r="AC217" s="284"/>
      <c r="AD217" s="2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ht="12.75" customHeight="1" x14ac:dyDescent="0.25">
      <c r="A218" s="3"/>
      <c r="B218" s="3"/>
      <c r="C218" s="177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1"/>
      <c r="AB218" s="1"/>
      <c r="AC218" s="284"/>
      <c r="AD218" s="2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ht="12.75" customHeight="1" x14ac:dyDescent="0.25">
      <c r="A219" s="3"/>
      <c r="B219" s="3"/>
      <c r="C219" s="177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1"/>
      <c r="AB219" s="1"/>
      <c r="AC219" s="284"/>
      <c r="AD219" s="2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ht="12.75" customHeight="1" x14ac:dyDescent="0.25">
      <c r="A220" s="3"/>
      <c r="B220" s="3"/>
      <c r="C220" s="177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1"/>
      <c r="AB220" s="1"/>
      <c r="AC220" s="284"/>
      <c r="AD220" s="2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ht="12.75" customHeight="1" x14ac:dyDescent="0.25">
      <c r="A221" s="3"/>
      <c r="B221" s="3"/>
      <c r="C221" s="177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1"/>
      <c r="AB221" s="1"/>
      <c r="AC221" s="284"/>
      <c r="AD221" s="2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ht="12.75" customHeight="1" x14ac:dyDescent="0.25">
      <c r="A222" s="3"/>
      <c r="B222" s="3"/>
      <c r="C222" s="177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1"/>
      <c r="AB222" s="1"/>
      <c r="AC222" s="284"/>
      <c r="AD222" s="2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ht="12.75" customHeight="1" x14ac:dyDescent="0.25">
      <c r="A223" s="3"/>
      <c r="B223" s="3"/>
      <c r="C223" s="177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1"/>
      <c r="AB223" s="1"/>
      <c r="AC223" s="284"/>
      <c r="AD223" s="2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ht="12.75" customHeight="1" x14ac:dyDescent="0.25">
      <c r="A224" s="3"/>
      <c r="B224" s="3"/>
      <c r="C224" s="177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1"/>
      <c r="AB224" s="1"/>
      <c r="AC224" s="284"/>
      <c r="AD224" s="2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t="12.75" customHeight="1" x14ac:dyDescent="0.25">
      <c r="A225" s="3"/>
      <c r="B225" s="3"/>
      <c r="C225" s="177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1"/>
      <c r="AB225" s="1"/>
      <c r="AC225" s="284"/>
      <c r="AD225" s="2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ht="12.75" customHeight="1" x14ac:dyDescent="0.25">
      <c r="A226" s="3"/>
      <c r="B226" s="3"/>
      <c r="C226" s="177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1"/>
      <c r="AB226" s="1"/>
      <c r="AC226" s="284"/>
      <c r="AD226" s="2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ht="12.75" customHeight="1" x14ac:dyDescent="0.25">
      <c r="A227" s="3"/>
      <c r="B227" s="3"/>
      <c r="C227" s="177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1"/>
      <c r="AB227" s="1"/>
      <c r="AC227" s="284"/>
      <c r="AD227" s="2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ht="12.75" customHeight="1" x14ac:dyDescent="0.25">
      <c r="A228" s="3"/>
      <c r="B228" s="3"/>
      <c r="C228" s="177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1"/>
      <c r="AB228" s="1"/>
      <c r="AC228" s="284"/>
      <c r="AD228" s="2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ht="12.75" customHeight="1" x14ac:dyDescent="0.25">
      <c r="A229" s="3"/>
      <c r="B229" s="3"/>
      <c r="C229" s="177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1"/>
      <c r="AB229" s="1"/>
      <c r="AC229" s="284"/>
      <c r="AD229" s="2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ht="12.75" customHeight="1" x14ac:dyDescent="0.25">
      <c r="A230" s="3"/>
      <c r="B230" s="3"/>
      <c r="C230" s="177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1"/>
      <c r="AB230" s="1"/>
      <c r="AC230" s="284"/>
      <c r="AD230" s="2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ht="12.75" customHeight="1" x14ac:dyDescent="0.25">
      <c r="A231" s="3"/>
      <c r="B231" s="3"/>
      <c r="C231" s="177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1"/>
      <c r="AB231" s="1"/>
      <c r="AC231" s="284"/>
      <c r="AD231" s="2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ht="12.75" customHeight="1" x14ac:dyDescent="0.25">
      <c r="A232" s="3"/>
      <c r="B232" s="3"/>
      <c r="C232" s="177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1"/>
      <c r="AB232" s="1"/>
      <c r="AC232" s="284"/>
      <c r="AD232" s="2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ht="12.75" customHeight="1" x14ac:dyDescent="0.25">
      <c r="A233" s="3"/>
      <c r="B233" s="3"/>
      <c r="C233" s="177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1"/>
      <c r="AB233" s="1"/>
      <c r="AC233" s="284"/>
      <c r="AD233" s="2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ht="12.75" customHeight="1" x14ac:dyDescent="0.25">
      <c r="A234" s="3"/>
      <c r="B234" s="3"/>
      <c r="C234" s="177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1"/>
      <c r="AB234" s="1"/>
      <c r="AC234" s="284"/>
      <c r="AD234" s="2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ht="12.75" customHeight="1" x14ac:dyDescent="0.25">
      <c r="A235" s="3"/>
      <c r="B235" s="3"/>
      <c r="C235" s="177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1"/>
      <c r="AB235" s="1"/>
      <c r="AC235" s="284"/>
      <c r="AD235" s="2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ht="12.75" customHeight="1" x14ac:dyDescent="0.25">
      <c r="A236" s="3"/>
      <c r="B236" s="3"/>
      <c r="C236" s="177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1"/>
      <c r="AB236" s="1"/>
      <c r="AC236" s="284"/>
      <c r="AD236" s="2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ht="12.75" customHeight="1" x14ac:dyDescent="0.25">
      <c r="A237" s="3"/>
      <c r="B237" s="3"/>
      <c r="C237" s="177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1"/>
      <c r="AB237" s="1"/>
      <c r="AC237" s="284"/>
      <c r="AD237" s="2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ht="12.75" customHeight="1" x14ac:dyDescent="0.25">
      <c r="A238" s="3"/>
      <c r="B238" s="3"/>
      <c r="C238" s="177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1"/>
      <c r="AB238" s="1"/>
      <c r="AC238" s="284"/>
      <c r="AD238" s="2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ht="12.75" customHeight="1" x14ac:dyDescent="0.25">
      <c r="A239" s="3"/>
      <c r="B239" s="3"/>
      <c r="C239" s="177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1"/>
      <c r="AB239" s="1"/>
      <c r="AC239" s="284"/>
      <c r="AD239" s="2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ht="12.75" customHeight="1" x14ac:dyDescent="0.25">
      <c r="A240" s="3"/>
      <c r="B240" s="3"/>
      <c r="C240" s="177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1"/>
      <c r="AB240" s="1"/>
      <c r="AC240" s="284"/>
      <c r="AD240" s="2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ht="12.75" customHeight="1" x14ac:dyDescent="0.25">
      <c r="A241" s="3"/>
      <c r="B241" s="3"/>
      <c r="C241" s="177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1"/>
      <c r="AB241" s="1"/>
      <c r="AC241" s="284"/>
      <c r="AD241" s="2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ht="12.75" customHeight="1" x14ac:dyDescent="0.25">
      <c r="A242" s="3"/>
      <c r="B242" s="3"/>
      <c r="C242" s="177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1"/>
      <c r="AB242" s="1"/>
      <c r="AC242" s="284"/>
      <c r="AD242" s="2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ht="12.75" customHeight="1" x14ac:dyDescent="0.25">
      <c r="A243" s="3"/>
      <c r="B243" s="3"/>
      <c r="C243" s="177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1"/>
      <c r="AB243" s="1"/>
      <c r="AC243" s="284"/>
      <c r="AD243" s="2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ht="12.75" customHeight="1" x14ac:dyDescent="0.25">
      <c r="A244" s="3"/>
      <c r="B244" s="3"/>
      <c r="C244" s="177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1"/>
      <c r="AB244" s="1"/>
      <c r="AC244" s="284"/>
      <c r="AD244" s="2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ht="12.75" customHeight="1" x14ac:dyDescent="0.25">
      <c r="A245" s="3"/>
      <c r="B245" s="3"/>
      <c r="C245" s="177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1"/>
      <c r="AB245" s="1"/>
      <c r="AC245" s="284"/>
      <c r="AD245" s="2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ht="12.75" customHeight="1" x14ac:dyDescent="0.25">
      <c r="A246" s="3"/>
      <c r="B246" s="3"/>
      <c r="C246" s="177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1"/>
      <c r="AB246" s="1"/>
      <c r="AC246" s="284"/>
      <c r="AD246" s="2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ht="12.75" customHeight="1" x14ac:dyDescent="0.25">
      <c r="A247" s="3"/>
      <c r="B247" s="3"/>
      <c r="C247" s="177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1"/>
      <c r="AB247" s="1"/>
      <c r="AC247" s="284"/>
      <c r="AD247" s="2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ht="12.75" customHeight="1" x14ac:dyDescent="0.25">
      <c r="A248" s="3"/>
      <c r="B248" s="3"/>
      <c r="C248" s="177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1"/>
      <c r="AB248" s="1"/>
      <c r="AC248" s="284"/>
      <c r="AD248" s="2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ht="12.75" customHeight="1" x14ac:dyDescent="0.25">
      <c r="A249" s="3"/>
      <c r="B249" s="3"/>
      <c r="C249" s="177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1"/>
      <c r="AB249" s="1"/>
      <c r="AC249" s="284"/>
      <c r="AD249" s="2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ht="12.75" customHeight="1" x14ac:dyDescent="0.25">
      <c r="A250" s="3"/>
      <c r="B250" s="3"/>
      <c r="C250" s="177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1"/>
      <c r="AB250" s="1"/>
      <c r="AC250" s="284"/>
      <c r="AD250" s="2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ht="12.75" customHeight="1" x14ac:dyDescent="0.25">
      <c r="A251" s="3"/>
      <c r="B251" s="3"/>
      <c r="C251" s="177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1"/>
      <c r="AB251" s="1"/>
      <c r="AC251" s="284"/>
      <c r="AD251" s="2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ht="12.75" customHeight="1" x14ac:dyDescent="0.25">
      <c r="A252" s="3"/>
      <c r="B252" s="3"/>
      <c r="C252" s="177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1"/>
      <c r="AB252" s="1"/>
      <c r="AC252" s="284"/>
      <c r="AD252" s="2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ht="12.75" customHeight="1" x14ac:dyDescent="0.25">
      <c r="A253" s="3"/>
      <c r="B253" s="3"/>
      <c r="C253" s="177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1"/>
      <c r="AB253" s="1"/>
      <c r="AC253" s="284"/>
      <c r="AD253" s="2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ht="12.75" customHeight="1" x14ac:dyDescent="0.25">
      <c r="A254" s="3"/>
      <c r="B254" s="3"/>
      <c r="C254" s="177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1"/>
      <c r="AB254" s="1"/>
      <c r="AC254" s="284"/>
      <c r="AD254" s="2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ht="12.75" customHeight="1" x14ac:dyDescent="0.25">
      <c r="A255" s="3"/>
      <c r="B255" s="3"/>
      <c r="C255" s="177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1"/>
      <c r="AB255" s="1"/>
      <c r="AC255" s="284"/>
      <c r="AD255" s="2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ht="12.75" customHeight="1" x14ac:dyDescent="0.25">
      <c r="A256" s="3"/>
      <c r="B256" s="3"/>
      <c r="C256" s="177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1"/>
      <c r="AB256" s="1"/>
      <c r="AC256" s="284"/>
      <c r="AD256" s="2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ht="12.75" customHeight="1" x14ac:dyDescent="0.25">
      <c r="A257" s="3"/>
      <c r="B257" s="3"/>
      <c r="C257" s="177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1"/>
      <c r="AB257" s="1"/>
      <c r="AC257" s="284"/>
      <c r="AD257" s="2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ht="12.75" customHeight="1" x14ac:dyDescent="0.25">
      <c r="A258" s="3"/>
      <c r="B258" s="3"/>
      <c r="C258" s="177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1"/>
      <c r="AB258" s="1"/>
      <c r="AC258" s="284"/>
      <c r="AD258" s="2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ht="12.75" customHeight="1" x14ac:dyDescent="0.25">
      <c r="A259" s="3"/>
      <c r="B259" s="3"/>
      <c r="C259" s="177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1"/>
      <c r="AB259" s="1"/>
      <c r="AC259" s="284"/>
      <c r="AD259" s="2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ht="12.75" customHeight="1" x14ac:dyDescent="0.25">
      <c r="A260" s="3"/>
      <c r="B260" s="3"/>
      <c r="C260" s="177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1"/>
      <c r="AB260" s="1"/>
      <c r="AC260" s="284"/>
      <c r="AD260" s="2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ht="12.75" customHeight="1" x14ac:dyDescent="0.25">
      <c r="A261" s="3"/>
      <c r="B261" s="3"/>
      <c r="C261" s="177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1"/>
      <c r="AB261" s="1"/>
      <c r="AC261" s="284"/>
      <c r="AD261" s="2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ht="12.75" customHeight="1" x14ac:dyDescent="0.25">
      <c r="A262" s="3"/>
      <c r="B262" s="3"/>
      <c r="C262" s="177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1"/>
      <c r="AB262" s="1"/>
      <c r="AC262" s="284"/>
      <c r="AD262" s="2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ht="12.75" customHeight="1" x14ac:dyDescent="0.25">
      <c r="A263" s="3"/>
      <c r="B263" s="3"/>
      <c r="C263" s="177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1"/>
      <c r="AB263" s="1"/>
      <c r="AC263" s="284"/>
      <c r="AD263" s="2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ht="12.75" customHeight="1" x14ac:dyDescent="0.25">
      <c r="A264" s="3"/>
      <c r="B264" s="3"/>
      <c r="C264" s="177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1"/>
      <c r="AB264" s="1"/>
      <c r="AC264" s="284"/>
      <c r="AD264" s="2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ht="12.75" customHeight="1" x14ac:dyDescent="0.25">
      <c r="A265" s="3"/>
      <c r="B265" s="3"/>
      <c r="C265" s="177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1"/>
      <c r="AB265" s="1"/>
      <c r="AC265" s="284"/>
      <c r="AD265" s="2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ht="12.75" customHeight="1" x14ac:dyDescent="0.25">
      <c r="A266" s="3"/>
      <c r="B266" s="3"/>
      <c r="C266" s="177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1"/>
      <c r="AB266" s="1"/>
      <c r="AC266" s="284"/>
      <c r="AD266" s="2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ht="12.75" customHeight="1" x14ac:dyDescent="0.25">
      <c r="A267" s="3"/>
      <c r="B267" s="3"/>
      <c r="C267" s="177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1"/>
      <c r="AB267" s="1"/>
      <c r="AC267" s="284"/>
      <c r="AD267" s="2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ht="12.75" customHeight="1" x14ac:dyDescent="0.25">
      <c r="A268" s="3"/>
      <c r="B268" s="3"/>
      <c r="C268" s="177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1"/>
      <c r="AB268" s="1"/>
      <c r="AC268" s="284"/>
      <c r="AD268" s="2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ht="12.75" customHeight="1" x14ac:dyDescent="0.25">
      <c r="A269" s="3"/>
      <c r="B269" s="3"/>
      <c r="C269" s="177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1"/>
      <c r="AB269" s="1"/>
      <c r="AC269" s="284"/>
      <c r="AD269" s="2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ht="12.75" customHeight="1" x14ac:dyDescent="0.25">
      <c r="A270" s="3"/>
      <c r="B270" s="3"/>
      <c r="C270" s="177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1"/>
      <c r="AB270" s="1"/>
      <c r="AC270" s="284"/>
      <c r="AD270" s="2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ht="12.75" customHeight="1" x14ac:dyDescent="0.25">
      <c r="A271" s="3"/>
      <c r="B271" s="3"/>
      <c r="C271" s="177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1"/>
      <c r="AB271" s="1"/>
      <c r="AC271" s="284"/>
      <c r="AD271" s="2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ht="12.75" customHeight="1" x14ac:dyDescent="0.25">
      <c r="A272" s="3"/>
      <c r="B272" s="3"/>
      <c r="C272" s="177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1"/>
      <c r="AB272" s="1"/>
      <c r="AC272" s="284"/>
      <c r="AD272" s="2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ht="12.75" customHeight="1" x14ac:dyDescent="0.25">
      <c r="A273" s="3"/>
      <c r="B273" s="3"/>
      <c r="C273" s="177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1"/>
      <c r="AB273" s="1"/>
      <c r="AC273" s="284"/>
      <c r="AD273" s="2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ht="12.75" customHeight="1" x14ac:dyDescent="0.25">
      <c r="A274" s="3"/>
      <c r="B274" s="3"/>
      <c r="C274" s="177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1"/>
      <c r="AB274" s="1"/>
      <c r="AC274" s="284"/>
      <c r="AD274" s="2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ht="12.75" customHeight="1" x14ac:dyDescent="0.25">
      <c r="A275" s="3"/>
      <c r="B275" s="3"/>
      <c r="C275" s="177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1"/>
      <c r="AB275" s="1"/>
      <c r="AC275" s="284"/>
      <c r="AD275" s="2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ht="12.75" customHeight="1" x14ac:dyDescent="0.25">
      <c r="A276" s="3"/>
      <c r="B276" s="3"/>
      <c r="C276" s="177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1"/>
      <c r="AB276" s="1"/>
      <c r="AC276" s="284"/>
      <c r="AD276" s="2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ht="12.75" customHeight="1" x14ac:dyDescent="0.25">
      <c r="A277" s="3"/>
      <c r="B277" s="3"/>
      <c r="C277" s="177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1"/>
      <c r="AB277" s="1"/>
      <c r="AC277" s="284"/>
      <c r="AD277" s="2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ht="12.75" customHeight="1" x14ac:dyDescent="0.25">
      <c r="A278" s="3"/>
      <c r="B278" s="3"/>
      <c r="C278" s="177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1"/>
      <c r="AB278" s="1"/>
      <c r="AC278" s="284"/>
      <c r="AD278" s="2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ht="12.75" customHeight="1" x14ac:dyDescent="0.25">
      <c r="A279" s="3"/>
      <c r="B279" s="3"/>
      <c r="C279" s="177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1"/>
      <c r="AB279" s="1"/>
      <c r="AC279" s="284"/>
      <c r="AD279" s="2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ht="12.75" customHeight="1" x14ac:dyDescent="0.25">
      <c r="A280" s="3"/>
      <c r="B280" s="3"/>
      <c r="C280" s="177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1"/>
      <c r="AB280" s="1"/>
      <c r="AC280" s="284"/>
      <c r="AD280" s="2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ht="12.75" customHeight="1" x14ac:dyDescent="0.25">
      <c r="A281" s="3"/>
      <c r="B281" s="3"/>
      <c r="C281" s="177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1"/>
      <c r="AB281" s="1"/>
      <c r="AC281" s="284"/>
      <c r="AD281" s="2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ht="12.75" customHeight="1" x14ac:dyDescent="0.25">
      <c r="A282" s="3"/>
      <c r="B282" s="3"/>
      <c r="C282" s="177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1"/>
      <c r="AB282" s="1"/>
      <c r="AC282" s="284"/>
      <c r="AD282" s="2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ht="12.75" customHeight="1" x14ac:dyDescent="0.25">
      <c r="A283" s="3"/>
      <c r="B283" s="3"/>
      <c r="C283" s="177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1"/>
      <c r="AB283" s="1"/>
      <c r="AC283" s="284"/>
      <c r="AD283" s="2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ht="12.75" customHeight="1" x14ac:dyDescent="0.25">
      <c r="A284" s="3"/>
      <c r="B284" s="3"/>
      <c r="C284" s="177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1"/>
      <c r="AB284" s="1"/>
      <c r="AC284" s="284"/>
      <c r="AD284" s="2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ht="12.75" customHeight="1" x14ac:dyDescent="0.25">
      <c r="A285" s="3"/>
      <c r="B285" s="3"/>
      <c r="C285" s="177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1"/>
      <c r="AB285" s="1"/>
      <c r="AC285" s="284"/>
      <c r="AD285" s="2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ht="12.75" customHeight="1" x14ac:dyDescent="0.25">
      <c r="A286" s="3"/>
      <c r="B286" s="3"/>
      <c r="C286" s="177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1"/>
      <c r="AB286" s="1"/>
      <c r="AC286" s="284"/>
      <c r="AD286" s="2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ht="12.75" customHeight="1" x14ac:dyDescent="0.25">
      <c r="A287" s="3"/>
      <c r="B287" s="3"/>
      <c r="C287" s="177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1"/>
      <c r="AB287" s="1"/>
      <c r="AC287" s="284"/>
      <c r="AD287" s="2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ht="12.75" customHeight="1" x14ac:dyDescent="0.25">
      <c r="A288" s="3"/>
      <c r="B288" s="3"/>
      <c r="C288" s="177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1"/>
      <c r="AB288" s="1"/>
      <c r="AC288" s="284"/>
      <c r="AD288" s="2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ht="12.75" customHeight="1" x14ac:dyDescent="0.25">
      <c r="A289" s="3"/>
      <c r="B289" s="3"/>
      <c r="C289" s="177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1"/>
      <c r="AB289" s="1"/>
      <c r="AC289" s="284"/>
      <c r="AD289" s="2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ht="12.75" customHeight="1" x14ac:dyDescent="0.25">
      <c r="A290" s="3"/>
      <c r="B290" s="3"/>
      <c r="C290" s="177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1"/>
      <c r="AB290" s="1"/>
      <c r="AC290" s="284"/>
      <c r="AD290" s="2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ht="12.75" customHeight="1" x14ac:dyDescent="0.25">
      <c r="A291" s="3"/>
      <c r="B291" s="3"/>
      <c r="C291" s="177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1"/>
      <c r="AB291" s="1"/>
      <c r="AC291" s="284"/>
      <c r="AD291" s="2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ht="12.75" customHeight="1" x14ac:dyDescent="0.25">
      <c r="A292" s="3"/>
      <c r="B292" s="3"/>
      <c r="C292" s="177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1"/>
      <c r="AB292" s="1"/>
      <c r="AC292" s="284"/>
      <c r="AD292" s="2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ht="12.75" customHeight="1" x14ac:dyDescent="0.25">
      <c r="A293" s="3"/>
      <c r="B293" s="3"/>
      <c r="C293" s="177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1"/>
      <c r="AB293" s="1"/>
      <c r="AC293" s="284"/>
      <c r="AD293" s="2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ht="12.75" customHeight="1" x14ac:dyDescent="0.25">
      <c r="A294" s="3"/>
      <c r="B294" s="3"/>
      <c r="C294" s="177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1"/>
      <c r="AB294" s="1"/>
      <c r="AC294" s="284"/>
      <c r="AD294" s="2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 ht="12.75" customHeight="1" x14ac:dyDescent="0.25">
      <c r="A295" s="3"/>
      <c r="B295" s="3"/>
      <c r="C295" s="177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1"/>
      <c r="AB295" s="1"/>
      <c r="AC295" s="284"/>
      <c r="AD295" s="2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 ht="12.75" customHeight="1" x14ac:dyDescent="0.25">
      <c r="A296" s="3"/>
      <c r="B296" s="3"/>
      <c r="C296" s="177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1"/>
      <c r="AB296" s="1"/>
      <c r="AC296" s="284"/>
      <c r="AD296" s="2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ht="12.75" customHeight="1" x14ac:dyDescent="0.25">
      <c r="A297" s="3"/>
      <c r="B297" s="3"/>
      <c r="C297" s="177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1"/>
      <c r="AB297" s="1"/>
      <c r="AC297" s="284"/>
      <c r="AD297" s="2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 ht="12.75" customHeight="1" x14ac:dyDescent="0.25">
      <c r="A298" s="3"/>
      <c r="B298" s="3"/>
      <c r="C298" s="177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1"/>
      <c r="AB298" s="1"/>
      <c r="AC298" s="284"/>
      <c r="AD298" s="2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 ht="12.75" customHeight="1" x14ac:dyDescent="0.25">
      <c r="A299" s="3"/>
      <c r="B299" s="3"/>
      <c r="C299" s="177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1"/>
      <c r="AB299" s="1"/>
      <c r="AC299" s="284"/>
      <c r="AD299" s="2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 ht="12.75" customHeight="1" x14ac:dyDescent="0.25">
      <c r="A300" s="3"/>
      <c r="B300" s="3"/>
      <c r="C300" s="177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1"/>
      <c r="AB300" s="1"/>
      <c r="AC300" s="284"/>
      <c r="AD300" s="2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ht="12.75" customHeight="1" x14ac:dyDescent="0.25">
      <c r="A301" s="3"/>
      <c r="B301" s="3"/>
      <c r="C301" s="177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1"/>
      <c r="AB301" s="1"/>
      <c r="AC301" s="284"/>
      <c r="AD301" s="2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 ht="12.75" customHeight="1" x14ac:dyDescent="0.25">
      <c r="A302" s="3"/>
      <c r="B302" s="3"/>
      <c r="C302" s="177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1"/>
      <c r="AB302" s="1"/>
      <c r="AC302" s="284"/>
      <c r="AD302" s="2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 ht="12.75" customHeight="1" x14ac:dyDescent="0.25">
      <c r="A303" s="3"/>
      <c r="B303" s="3"/>
      <c r="C303" s="177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1"/>
      <c r="AB303" s="1"/>
      <c r="AC303" s="284"/>
      <c r="AD303" s="2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 ht="12.75" customHeight="1" x14ac:dyDescent="0.25">
      <c r="A304" s="3"/>
      <c r="B304" s="3"/>
      <c r="C304" s="177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1"/>
      <c r="AB304" s="1"/>
      <c r="AC304" s="284"/>
      <c r="AD304" s="2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ht="12.75" customHeight="1" x14ac:dyDescent="0.25">
      <c r="A305" s="3"/>
      <c r="B305" s="3"/>
      <c r="C305" s="177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1"/>
      <c r="AB305" s="1"/>
      <c r="AC305" s="284"/>
      <c r="AD305" s="2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 ht="12.75" customHeight="1" x14ac:dyDescent="0.25">
      <c r="A306" s="3"/>
      <c r="B306" s="3"/>
      <c r="C306" s="177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1"/>
      <c r="AB306" s="1"/>
      <c r="AC306" s="284"/>
      <c r="AD306" s="2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 ht="12.75" customHeight="1" x14ac:dyDescent="0.25">
      <c r="A307" s="3"/>
      <c r="B307" s="3"/>
      <c r="C307" s="177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1"/>
      <c r="AB307" s="1"/>
      <c r="AC307" s="284"/>
      <c r="AD307" s="2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 ht="12.75" customHeight="1" x14ac:dyDescent="0.25">
      <c r="A308" s="3"/>
      <c r="B308" s="3"/>
      <c r="C308" s="177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1"/>
      <c r="AB308" s="1"/>
      <c r="AC308" s="284"/>
      <c r="AD308" s="2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1:49" ht="12.75" customHeight="1" x14ac:dyDescent="0.25">
      <c r="A309" s="3"/>
      <c r="B309" s="3"/>
      <c r="C309" s="177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1"/>
      <c r="AB309" s="1"/>
      <c r="AC309" s="284"/>
      <c r="AD309" s="2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1:49" ht="12.75" customHeight="1" x14ac:dyDescent="0.25">
      <c r="A310" s="3"/>
      <c r="B310" s="3"/>
      <c r="C310" s="177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1"/>
      <c r="AB310" s="1"/>
      <c r="AC310" s="284"/>
      <c r="AD310" s="2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spans="1:49" ht="12.75" customHeight="1" x14ac:dyDescent="0.25">
      <c r="A311" s="3"/>
      <c r="B311" s="3"/>
      <c r="C311" s="177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1"/>
      <c r="AB311" s="1"/>
      <c r="AC311" s="284"/>
      <c r="AD311" s="2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1:49" ht="12.75" customHeight="1" x14ac:dyDescent="0.25">
      <c r="A312" s="3"/>
      <c r="B312" s="3"/>
      <c r="C312" s="177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1"/>
      <c r="AB312" s="1"/>
      <c r="AC312" s="284"/>
      <c r="AD312" s="2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1:49" ht="12.75" customHeight="1" x14ac:dyDescent="0.25">
      <c r="A313" s="3"/>
      <c r="B313" s="3"/>
      <c r="C313" s="177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1"/>
      <c r="AB313" s="1"/>
      <c r="AC313" s="284"/>
      <c r="AD313" s="2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1:49" ht="12.75" customHeight="1" x14ac:dyDescent="0.25">
      <c r="A314" s="3"/>
      <c r="B314" s="3"/>
      <c r="C314" s="177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1"/>
      <c r="AB314" s="1"/>
      <c r="AC314" s="284"/>
      <c r="AD314" s="2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spans="1:49" ht="12.75" customHeight="1" x14ac:dyDescent="0.25">
      <c r="A315" s="3"/>
      <c r="B315" s="3"/>
      <c r="C315" s="177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1"/>
      <c r="AB315" s="1"/>
      <c r="AC315" s="284"/>
      <c r="AD315" s="2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1:49" ht="12.75" customHeight="1" x14ac:dyDescent="0.25">
      <c r="A316" s="3"/>
      <c r="B316" s="3"/>
      <c r="C316" s="177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1"/>
      <c r="AB316" s="1"/>
      <c r="AC316" s="284"/>
      <c r="AD316" s="2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spans="1:49" ht="12.75" customHeight="1" x14ac:dyDescent="0.25">
      <c r="A317" s="3"/>
      <c r="B317" s="3"/>
      <c r="C317" s="177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1"/>
      <c r="AB317" s="1"/>
      <c r="AC317" s="284"/>
      <c r="AD317" s="2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spans="1:49" ht="12.75" customHeight="1" x14ac:dyDescent="0.25">
      <c r="A318" s="3"/>
      <c r="B318" s="3"/>
      <c r="C318" s="177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1"/>
      <c r="AB318" s="1"/>
      <c r="AC318" s="284"/>
      <c r="AD318" s="2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1:49" ht="12.75" customHeight="1" x14ac:dyDescent="0.25">
      <c r="A319" s="3"/>
      <c r="B319" s="3"/>
      <c r="C319" s="177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1"/>
      <c r="AB319" s="1"/>
      <c r="AC319" s="284"/>
      <c r="AD319" s="2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pans="1:49" ht="12.75" customHeight="1" x14ac:dyDescent="0.25">
      <c r="A320" s="3"/>
      <c r="B320" s="3"/>
      <c r="C320" s="177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1"/>
      <c r="AB320" s="1"/>
      <c r="AC320" s="284"/>
      <c r="AD320" s="2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pans="1:49" ht="12.75" customHeight="1" x14ac:dyDescent="0.25">
      <c r="A321" s="3"/>
      <c r="B321" s="3"/>
      <c r="C321" s="177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1"/>
      <c r="AB321" s="1"/>
      <c r="AC321" s="284"/>
      <c r="AD321" s="2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pans="1:49" ht="12.75" customHeight="1" x14ac:dyDescent="0.25">
      <c r="A322" s="3"/>
      <c r="B322" s="3"/>
      <c r="C322" s="177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1"/>
      <c r="AB322" s="1"/>
      <c r="AC322" s="284"/>
      <c r="AD322" s="2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spans="1:49" ht="12.75" customHeight="1" x14ac:dyDescent="0.25">
      <c r="A323" s="3"/>
      <c r="B323" s="3"/>
      <c r="C323" s="177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1"/>
      <c r="AB323" s="1"/>
      <c r="AC323" s="284"/>
      <c r="AD323" s="2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spans="1:49" ht="12.75" customHeight="1" x14ac:dyDescent="0.25">
      <c r="A324" s="3"/>
      <c r="B324" s="3"/>
      <c r="C324" s="177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1"/>
      <c r="AB324" s="1"/>
      <c r="AC324" s="284"/>
      <c r="AD324" s="2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spans="1:49" ht="12.75" customHeight="1" x14ac:dyDescent="0.25">
      <c r="A325" s="3"/>
      <c r="B325" s="3"/>
      <c r="C325" s="177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1"/>
      <c r="AB325" s="1"/>
      <c r="AC325" s="284"/>
      <c r="AD325" s="2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1:49" ht="12.75" customHeight="1" x14ac:dyDescent="0.25">
      <c r="A326" s="3"/>
      <c r="B326" s="3"/>
      <c r="C326" s="177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1"/>
      <c r="AB326" s="1"/>
      <c r="AC326" s="284"/>
      <c r="AD326" s="2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pans="1:49" ht="12.75" customHeight="1" x14ac:dyDescent="0.25">
      <c r="A327" s="3"/>
      <c r="B327" s="3"/>
      <c r="C327" s="177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1"/>
      <c r="AB327" s="1"/>
      <c r="AC327" s="284"/>
      <c r="AD327" s="2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spans="1:49" ht="12.75" customHeight="1" x14ac:dyDescent="0.25">
      <c r="A328" s="3"/>
      <c r="B328" s="3"/>
      <c r="C328" s="177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1"/>
      <c r="AB328" s="1"/>
      <c r="AC328" s="284"/>
      <c r="AD328" s="2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pans="1:49" ht="12.75" customHeight="1" x14ac:dyDescent="0.25">
      <c r="A329" s="3"/>
      <c r="B329" s="3"/>
      <c r="C329" s="177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1"/>
      <c r="AB329" s="1"/>
      <c r="AC329" s="284"/>
      <c r="AD329" s="2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spans="1:49" ht="12.75" customHeight="1" x14ac:dyDescent="0.25">
      <c r="A330" s="3"/>
      <c r="B330" s="3"/>
      <c r="C330" s="177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1"/>
      <c r="AB330" s="1"/>
      <c r="AC330" s="284"/>
      <c r="AD330" s="2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spans="1:49" ht="12.75" customHeight="1" x14ac:dyDescent="0.25">
      <c r="A331" s="3"/>
      <c r="B331" s="3"/>
      <c r="C331" s="177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1"/>
      <c r="AB331" s="1"/>
      <c r="AC331" s="284"/>
      <c r="AD331" s="2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pans="1:49" ht="15.75" customHeight="1" x14ac:dyDescent="0.25"/>
    <row r="333" spans="1:49" ht="15.75" customHeight="1" x14ac:dyDescent="0.25"/>
    <row r="334" spans="1:49" ht="15.75" customHeight="1" x14ac:dyDescent="0.25"/>
    <row r="335" spans="1:49" ht="15.75" customHeight="1" x14ac:dyDescent="0.25"/>
    <row r="336" spans="1:49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</sheetData>
  <autoFilter ref="A1:AD15"/>
  <mergeCells count="38">
    <mergeCell ref="B75:C75"/>
    <mergeCell ref="B76:C76"/>
    <mergeCell ref="P1:R1"/>
    <mergeCell ref="S1:U1"/>
    <mergeCell ref="V1:X1"/>
    <mergeCell ref="A3:AD3"/>
    <mergeCell ref="D1:F1"/>
    <mergeCell ref="B14:C14"/>
    <mergeCell ref="B15:C15"/>
    <mergeCell ref="G1:I1"/>
    <mergeCell ref="J1:L1"/>
    <mergeCell ref="M1:O1"/>
    <mergeCell ref="A119:AD119"/>
    <mergeCell ref="A17:AD17"/>
    <mergeCell ref="A36:AD36"/>
    <mergeCell ref="A47:AD47"/>
    <mergeCell ref="A60:AD60"/>
    <mergeCell ref="A72:AD72"/>
    <mergeCell ref="A78:AD78"/>
    <mergeCell ref="A85:AD85"/>
    <mergeCell ref="B33:C33"/>
    <mergeCell ref="B34:C34"/>
    <mergeCell ref="B44:C44"/>
    <mergeCell ref="B45:C45"/>
    <mergeCell ref="B57:C57"/>
    <mergeCell ref="B58:C58"/>
    <mergeCell ref="B69:C69"/>
    <mergeCell ref="B70:C70"/>
    <mergeCell ref="AD114:AD117"/>
    <mergeCell ref="A104:AD104"/>
    <mergeCell ref="A113:AD113"/>
    <mergeCell ref="B102:C102"/>
    <mergeCell ref="B82:C82"/>
    <mergeCell ref="B83:C83"/>
    <mergeCell ref="B99:C99"/>
    <mergeCell ref="B100:C100"/>
    <mergeCell ref="B101:C101"/>
    <mergeCell ref="AD109:AD110"/>
  </mergeCells>
  <pageMargins left="0.70866141732283472" right="0.70866141732283472" top="0.74803149606299213" bottom="0.74803149606299213" header="0" footer="0"/>
  <pageSetup paperSize="8" scale="82" fitToHeight="0" orientation="landscape" r:id="rId1"/>
  <headerFooter>
    <oddHeader>&amp;LPPKE ITK&amp;CMolekuláris bionika mérnöki BSc képzés mintatanterve&amp;R  2023 ősz</oddHeader>
    <oddFooter>&amp;R</oddFooter>
  </headerFooter>
  <rowBreaks count="3" manualBreakCount="3">
    <brk id="35" max="29" man="1"/>
    <brk id="67" max="29" man="1"/>
    <brk id="10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955136D0EEABB44AE0C6BD62140E58D" ma:contentTypeVersion="4" ma:contentTypeDescription="Új dokumentum létrehozása." ma:contentTypeScope="" ma:versionID="8bdddb6630aa9ee933ac1318b48a0f29">
  <xsd:schema xmlns:xsd="http://www.w3.org/2001/XMLSchema" xmlns:xs="http://www.w3.org/2001/XMLSchema" xmlns:p="http://schemas.microsoft.com/office/2006/metadata/properties" xmlns:ns2="c45a63db-cf98-40ae-9019-432d10272c0f" xmlns:ns3="cb1a9173-468d-47a5-b8e0-7c25ac49f9c3" targetNamespace="http://schemas.microsoft.com/office/2006/metadata/properties" ma:root="true" ma:fieldsID="7d92593cb366cf50a33ec34c4e99117d" ns2:_="" ns3:_="">
    <xsd:import namespace="c45a63db-cf98-40ae-9019-432d10272c0f"/>
    <xsd:import namespace="cb1a9173-468d-47a5-b8e0-7c25ac49f9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a63db-cf98-40ae-9019-432d10272c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1a9173-468d-47a5-b8e0-7c25ac49f9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b1a9173-468d-47a5-b8e0-7c25ac49f9c3">
      <UserInfo>
        <DisplayName>Andrészek Mátyás</DisplayName>
        <AccountId>41</AccountId>
        <AccountType/>
      </UserInfo>
      <UserInfo>
        <DisplayName>Dobolyi Zsófia T15J8L</DisplayName>
        <AccountId>39</AccountId>
        <AccountType/>
      </UserInfo>
      <UserInfo>
        <DisplayName>Formanek Balázs István</DisplayName>
        <AccountId>42</AccountId>
        <AccountType/>
      </UserInfo>
      <UserInfo>
        <DisplayName>Kalapács Éva</DisplayName>
        <AccountId>34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1B2762-A323-47AE-8A29-41B6157C27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5a63db-cf98-40ae-9019-432d10272c0f"/>
    <ds:schemaRef ds:uri="cb1a9173-468d-47a5-b8e0-7c25ac49f9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CB026A-9FEE-4875-8E5B-59EEA7C7A56D}">
  <ds:schemaRefs>
    <ds:schemaRef ds:uri="c45a63db-cf98-40ae-9019-432d10272c0f"/>
    <ds:schemaRef ds:uri="cb1a9173-468d-47a5-b8e0-7c25ac49f9c3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F9B54C4-D347-4EBC-BB63-662E061E08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3</vt:i4>
      </vt:variant>
    </vt:vector>
  </HeadingPairs>
  <TitlesOfParts>
    <vt:vector size="4" baseType="lpstr">
      <vt:lpstr>MB-BSc-tanterv</vt:lpstr>
      <vt:lpstr>'MB-BSc-tanterv'!Nyomtatási_cím</vt:lpstr>
      <vt:lpstr>'MB-BSc-tanterv'!Nyomtatási_terület</vt:lpstr>
      <vt:lpstr>'MB-BSc-tanterv'!Z_C032D16C_90BF_4D4A_B868_79AF989E83CF_.wvu.PrintTitles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Jákyné Strakovits Edina</dc:creator>
  <cp:keywords/>
  <dc:description/>
  <cp:lastModifiedBy>Vargáné dr. Balogh Orsolya</cp:lastModifiedBy>
  <cp:revision/>
  <cp:lastPrinted>2023-08-03T08:42:45Z</cp:lastPrinted>
  <dcterms:created xsi:type="dcterms:W3CDTF">2020-05-19T11:09:41Z</dcterms:created>
  <dcterms:modified xsi:type="dcterms:W3CDTF">2023-08-03T09:07:21Z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0x0101004955136D0EEABB44AE0C6BD62140E58D</vt:lpwstr>
  </property>
</Properties>
</file>